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 firstSheet="2" activeTab="8"/>
  </bookViews>
  <sheets>
    <sheet name="берізка" sheetId="1" r:id="rId1"/>
    <sheet name="троянда 1" sheetId="2" r:id="rId2"/>
    <sheet name="чайка" sheetId="7" r:id="rId3"/>
    <sheet name="радуга 2" sheetId="8" r:id="rId4"/>
    <sheet name="ремонтник" sheetId="3" r:id="rId5"/>
    <sheet name="джерело" sheetId="4" r:id="rId6"/>
    <sheet name="бджілка" sheetId="5" r:id="rId7"/>
    <sheet name="дружне" sheetId="9" r:id="rId8"/>
    <sheet name="приозерний" sheetId="6" r:id="rId9"/>
  </sheets>
  <definedNames>
    <definedName name="_xlnm.Print_Area" localSheetId="0">берізка!$B$1:$G$21</definedName>
  </definedNames>
  <calcPr calcId="124519"/>
</workbook>
</file>

<file path=xl/calcChain.xml><?xml version="1.0" encoding="utf-8"?>
<calcChain xmlns="http://schemas.openxmlformats.org/spreadsheetml/2006/main">
  <c r="G10" i="8"/>
  <c r="G10" i="3"/>
  <c r="G9"/>
  <c r="F27" i="2"/>
  <c r="G26"/>
  <c r="G24"/>
  <c r="G23"/>
  <c r="G14"/>
  <c r="G10" i="1"/>
  <c r="G11"/>
  <c r="G12"/>
  <c r="G13"/>
  <c r="E15" i="7"/>
  <c r="G12"/>
  <c r="G10"/>
  <c r="G18" i="4"/>
  <c r="G16"/>
  <c r="G15"/>
  <c r="G10"/>
  <c r="G10" i="5"/>
  <c r="G11"/>
  <c r="G12"/>
  <c r="G13"/>
  <c r="G14"/>
  <c r="G15"/>
  <c r="G16"/>
  <c r="G9"/>
  <c r="G11" i="4"/>
  <c r="G12"/>
  <c r="G13"/>
  <c r="G14"/>
  <c r="G17"/>
  <c r="G19"/>
  <c r="G20"/>
  <c r="G9"/>
  <c r="G21" l="1"/>
  <c r="C22" s="1"/>
  <c r="D14" i="6"/>
  <c r="E9"/>
  <c r="G9" s="1"/>
  <c r="E10"/>
  <c r="E11"/>
  <c r="G11" s="1"/>
  <c r="E12"/>
  <c r="E13"/>
  <c r="G13" s="1"/>
  <c r="E14"/>
  <c r="F14"/>
  <c r="G10"/>
  <c r="G12"/>
  <c r="C13" i="9"/>
  <c r="G10"/>
  <c r="G11"/>
  <c r="G9"/>
  <c r="G12"/>
  <c r="E9"/>
  <c r="E10"/>
  <c r="E11"/>
  <c r="E12"/>
  <c r="D12"/>
  <c r="F12"/>
  <c r="D17" i="5"/>
  <c r="E17"/>
  <c r="F17"/>
  <c r="G17"/>
  <c r="C18" s="1"/>
  <c r="F21" i="4"/>
  <c r="E21"/>
  <c r="D21"/>
  <c r="D12" i="3"/>
  <c r="E12"/>
  <c r="F12"/>
  <c r="G12"/>
  <c r="G11"/>
  <c r="C13"/>
  <c r="G14" i="6" l="1"/>
  <c r="C15" s="1"/>
  <c r="G11" i="8"/>
  <c r="G12"/>
  <c r="G13"/>
  <c r="G14"/>
  <c r="G15"/>
  <c r="G9"/>
  <c r="G16" s="1"/>
  <c r="F16"/>
  <c r="E16"/>
  <c r="D16"/>
  <c r="C17"/>
  <c r="G11" i="7"/>
  <c r="G13"/>
  <c r="G15" s="1"/>
  <c r="C16" s="1"/>
  <c r="G14"/>
  <c r="G9"/>
  <c r="F15"/>
  <c r="E9"/>
  <c r="E11"/>
  <c r="E13"/>
  <c r="E14"/>
  <c r="D15"/>
  <c r="G10" i="2" l="1"/>
  <c r="G11"/>
  <c r="G12"/>
  <c r="G13"/>
  <c r="G15"/>
  <c r="G16"/>
  <c r="G17"/>
  <c r="G18"/>
  <c r="G19"/>
  <c r="G20"/>
  <c r="G21"/>
  <c r="G22"/>
  <c r="G25"/>
  <c r="G9"/>
  <c r="E27"/>
  <c r="D27"/>
  <c r="D13" i="1"/>
  <c r="D12"/>
  <c r="G9"/>
  <c r="D9"/>
  <c r="F14"/>
  <c r="E14"/>
  <c r="D14"/>
  <c r="G27" i="2" l="1"/>
  <c r="C28" s="1"/>
  <c r="G14" i="1"/>
  <c r="G15" l="1"/>
  <c r="C15"/>
</calcChain>
</file>

<file path=xl/sharedStrings.xml><?xml version="1.0" encoding="utf-8"?>
<sst xmlns="http://schemas.openxmlformats.org/spreadsheetml/2006/main" count="265" uniqueCount="90">
  <si>
    <t xml:space="preserve">                               СО "ТРУДОВИК"</t>
  </si>
  <si>
    <t xml:space="preserve">                          Акт на від'єднання </t>
  </si>
  <si>
    <t>Борг за спожиту електро-енергію</t>
  </si>
  <si>
    <r>
      <t>Борг  по членським внескам та воді</t>
    </r>
    <r>
      <rPr>
        <b/>
        <sz val="16"/>
        <color indexed="8"/>
        <rFont val="Calibri"/>
        <family val="2"/>
        <charset val="204"/>
      </rPr>
      <t>***</t>
    </r>
  </si>
  <si>
    <t>СТ</t>
  </si>
  <si>
    <t>ПІБ</t>
  </si>
  <si>
    <t>кВт</t>
  </si>
  <si>
    <t>грн.</t>
  </si>
  <si>
    <t>Всього по СТ</t>
  </si>
  <si>
    <t>РАЗОМ</t>
  </si>
  <si>
    <t xml:space="preserve">***  Борг за попередні роки вказан  по тарифам згідно року нарахування. </t>
  </si>
  <si>
    <t>При сплаті боргу він буде перерахований  по діючим тарифам на час сплати</t>
  </si>
  <si>
    <t>Адміністрація</t>
  </si>
  <si>
    <t>Берізка</t>
  </si>
  <si>
    <t xml:space="preserve">Турцевич </t>
  </si>
  <si>
    <t xml:space="preserve">Первова </t>
  </si>
  <si>
    <t xml:space="preserve">Ануфриєва </t>
  </si>
  <si>
    <t>Красуцька</t>
  </si>
  <si>
    <t>Луговий масив</t>
  </si>
  <si>
    <t>Троянда-1</t>
  </si>
  <si>
    <t xml:space="preserve">Наконечний </t>
  </si>
  <si>
    <t xml:space="preserve">Руденко </t>
  </si>
  <si>
    <t>Грабiяш</t>
  </si>
  <si>
    <t>Колесник</t>
  </si>
  <si>
    <t xml:space="preserve">Осмоловский </t>
  </si>
  <si>
    <t xml:space="preserve">Новак </t>
  </si>
  <si>
    <t xml:space="preserve">Юкиш </t>
  </si>
  <si>
    <t xml:space="preserve">Криворучко </t>
  </si>
  <si>
    <t xml:space="preserve">Болткова </t>
  </si>
  <si>
    <t>Орян</t>
  </si>
  <si>
    <t xml:space="preserve">Литвиненко </t>
  </si>
  <si>
    <t xml:space="preserve">Турок </t>
  </si>
  <si>
    <t xml:space="preserve">Онешко </t>
  </si>
  <si>
    <t xml:space="preserve">Чепелюк </t>
  </si>
  <si>
    <t>Чайка</t>
  </si>
  <si>
    <t xml:space="preserve">Коробко </t>
  </si>
  <si>
    <t xml:space="preserve">Савін </t>
  </si>
  <si>
    <t xml:space="preserve">Однорог </t>
  </si>
  <si>
    <t xml:space="preserve">Дармохвал </t>
  </si>
  <si>
    <t>Радуга-2</t>
  </si>
  <si>
    <t xml:space="preserve">Астіон </t>
  </si>
  <si>
    <t xml:space="preserve">Ткаченко </t>
  </si>
  <si>
    <t xml:space="preserve">Карнаушенко </t>
  </si>
  <si>
    <t xml:space="preserve">Саєнко </t>
  </si>
  <si>
    <t xml:space="preserve">Купец  Купец  </t>
  </si>
  <si>
    <t>Дмитренко</t>
  </si>
  <si>
    <t>Ремонтнік</t>
  </si>
  <si>
    <t xml:space="preserve">Швайко </t>
  </si>
  <si>
    <t>Джерело</t>
  </si>
  <si>
    <t xml:space="preserve">Бесараба </t>
  </si>
  <si>
    <t xml:space="preserve">Белоусько </t>
  </si>
  <si>
    <t xml:space="preserve">Цисарский </t>
  </si>
  <si>
    <t xml:space="preserve">Овчиннiкова </t>
  </si>
  <si>
    <t xml:space="preserve">Сарана </t>
  </si>
  <si>
    <t xml:space="preserve">Дятчик </t>
  </si>
  <si>
    <t xml:space="preserve">Луговець </t>
  </si>
  <si>
    <t>Бджілка</t>
  </si>
  <si>
    <t xml:space="preserve">Дарієнко </t>
  </si>
  <si>
    <t xml:space="preserve">Оленецький </t>
  </si>
  <si>
    <t xml:space="preserve">Земська </t>
  </si>
  <si>
    <t xml:space="preserve">Удовенко </t>
  </si>
  <si>
    <t xml:space="preserve">Шатохiна </t>
  </si>
  <si>
    <t xml:space="preserve">Єфименко </t>
  </si>
  <si>
    <t xml:space="preserve">Кулезньова </t>
  </si>
  <si>
    <t>Дружне</t>
  </si>
  <si>
    <t xml:space="preserve">Куценко </t>
  </si>
  <si>
    <t xml:space="preserve">Стрельченко </t>
  </si>
  <si>
    <t xml:space="preserve">Кот </t>
  </si>
  <si>
    <t>Приозерний</t>
  </si>
  <si>
    <t xml:space="preserve">Макаренко </t>
  </si>
  <si>
    <t xml:space="preserve">Курченко </t>
  </si>
  <si>
    <t xml:space="preserve">Наталіч </t>
  </si>
  <si>
    <t xml:space="preserve">Красна </t>
  </si>
  <si>
    <t xml:space="preserve">Надієв </t>
  </si>
  <si>
    <r>
      <t>Сердюк</t>
    </r>
    <r>
      <rPr>
        <sz val="14"/>
        <rFont val="Arial"/>
        <family val="2"/>
        <charset val="204"/>
      </rPr>
      <t>(Турчин)</t>
    </r>
    <r>
      <rPr>
        <sz val="12"/>
        <rFont val="Arial"/>
        <family val="2"/>
        <charset val="204"/>
      </rPr>
      <t xml:space="preserve"> </t>
    </r>
  </si>
  <si>
    <r>
      <rPr>
        <sz val="12"/>
        <rFont val="Arial"/>
        <family val="2"/>
        <charset val="204"/>
      </rPr>
      <t>Правда</t>
    </r>
    <r>
      <rPr>
        <sz val="16"/>
        <rFont val="Arial"/>
        <family val="2"/>
        <charset val="204"/>
      </rPr>
      <t xml:space="preserve">(Дудник) </t>
    </r>
  </si>
  <si>
    <t>Загальний борг*</t>
  </si>
  <si>
    <t>*Не враховані садоводи у яких, згідно наявних даних, є борг тільки по членських внесках за поточний рік</t>
  </si>
  <si>
    <t>Богдан</t>
  </si>
  <si>
    <t xml:space="preserve">           боржників від ел.ен. станом на 25.12.24р.</t>
  </si>
  <si>
    <t>Рудовський</t>
  </si>
  <si>
    <t>Паламарчук</t>
  </si>
  <si>
    <t>Михайленко</t>
  </si>
  <si>
    <t>Демченко</t>
  </si>
  <si>
    <t>Постернак</t>
  </si>
  <si>
    <t>Денисенко</t>
  </si>
  <si>
    <t>Федоров</t>
  </si>
  <si>
    <t>Глухова</t>
  </si>
  <si>
    <t>Литвинчук</t>
  </si>
  <si>
    <t>Гловачек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</si>
</sst>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6"/>
      <color theme="0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i/>
      <sz val="16"/>
      <color theme="1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i/>
      <sz val="28"/>
      <color theme="1"/>
      <name val="Calibri"/>
      <family val="2"/>
      <charset val="204"/>
      <scheme val="minor"/>
    </font>
    <font>
      <b/>
      <sz val="28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i/>
      <sz val="14"/>
      <name val="Arial"/>
      <family val="2"/>
      <charset val="204"/>
    </font>
    <font>
      <sz val="16"/>
      <name val="Arial"/>
      <family val="2"/>
      <charset val="204"/>
    </font>
    <font>
      <i/>
      <sz val="16"/>
      <color theme="0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28"/>
      <name val="Calibri"/>
      <family val="2"/>
      <charset val="204"/>
      <scheme val="minor"/>
    </font>
    <font>
      <sz val="16"/>
      <color theme="0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i/>
      <sz val="16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b/>
      <i/>
      <sz val="16"/>
      <name val="Arial"/>
      <family val="2"/>
      <charset val="204"/>
    </font>
    <font>
      <b/>
      <sz val="16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Border="1"/>
    <xf numFmtId="3" fontId="2" fillId="0" borderId="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ont="1"/>
    <xf numFmtId="164" fontId="1" fillId="0" borderId="0" xfId="0" applyNumberFormat="1" applyFont="1" applyBorder="1"/>
    <xf numFmtId="3" fontId="4" fillId="0" borderId="0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5" fillId="0" borderId="0" xfId="0" applyFont="1" applyBorder="1"/>
    <xf numFmtId="0" fontId="0" fillId="0" borderId="0" xfId="0" applyFont="1"/>
    <xf numFmtId="3" fontId="6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6" fillId="0" borderId="0" xfId="0" applyFont="1" applyBorder="1" applyAlignment="1">
      <alignment horizontal="center" wrapText="1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Border="1" applyAlignment="1">
      <alignment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3" fontId="20" fillId="0" borderId="0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top" wrapText="1"/>
    </xf>
    <xf numFmtId="164" fontId="21" fillId="0" borderId="0" xfId="0" applyNumberFormat="1" applyFont="1" applyBorder="1" applyAlignment="1">
      <alignment horizontal="center" vertical="top" wrapText="1"/>
    </xf>
    <xf numFmtId="0" fontId="22" fillId="0" borderId="0" xfId="0" applyFont="1" applyAlignment="1">
      <alignment vertical="center"/>
    </xf>
    <xf numFmtId="0" fontId="22" fillId="0" borderId="0" xfId="0" applyFont="1" applyAlignment="1"/>
    <xf numFmtId="0" fontId="23" fillId="0" borderId="0" xfId="0" applyFont="1" applyAlignment="1">
      <alignment horizontal="center"/>
    </xf>
    <xf numFmtId="3" fontId="22" fillId="0" borderId="0" xfId="0" applyNumberFormat="1" applyFont="1" applyAlignment="1"/>
    <xf numFmtId="3" fontId="2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3" fontId="20" fillId="0" borderId="0" xfId="0" applyNumberFormat="1" applyFont="1" applyBorder="1" applyAlignment="1">
      <alignment horizontal="center" wrapText="1"/>
    </xf>
    <xf numFmtId="164" fontId="21" fillId="0" borderId="0" xfId="0" applyNumberFormat="1" applyFont="1" applyBorder="1" applyAlignment="1">
      <alignment horizontal="center" wrapText="1"/>
    </xf>
    <xf numFmtId="3" fontId="19" fillId="0" borderId="0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vertical="top" wrapText="1"/>
    </xf>
    <xf numFmtId="0" fontId="24" fillId="0" borderId="4" xfId="0" applyFont="1" applyBorder="1" applyAlignment="1"/>
    <xf numFmtId="3" fontId="25" fillId="0" borderId="12" xfId="0" applyNumberFormat="1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3" fontId="24" fillId="0" borderId="4" xfId="0" applyNumberFormat="1" applyFont="1" applyBorder="1" applyAlignment="1">
      <alignment horizontal="center" vertical="top" wrapText="1"/>
    </xf>
    <xf numFmtId="3" fontId="13" fillId="0" borderId="6" xfId="0" applyNumberFormat="1" applyFont="1" applyBorder="1" applyAlignment="1">
      <alignment horizontal="center" wrapText="1"/>
    </xf>
    <xf numFmtId="0" fontId="26" fillId="0" borderId="13" xfId="0" applyFont="1" applyBorder="1" applyAlignment="1">
      <alignment vertical="top" wrapText="1"/>
    </xf>
    <xf numFmtId="3" fontId="14" fillId="0" borderId="12" xfId="0" applyNumberFormat="1" applyFont="1" applyBorder="1" applyAlignment="1">
      <alignment horizontal="center" vertical="top" wrapText="1"/>
    </xf>
    <xf numFmtId="3" fontId="24" fillId="0" borderId="4" xfId="0" applyNumberFormat="1" applyFont="1" applyBorder="1" applyAlignment="1">
      <alignment horizontal="center" vertical="center"/>
    </xf>
    <xf numFmtId="3" fontId="24" fillId="0" borderId="4" xfId="0" applyNumberFormat="1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3" fontId="11" fillId="2" borderId="16" xfId="0" applyNumberFormat="1" applyFont="1" applyFill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vertical="top" wrapText="1"/>
    </xf>
    <xf numFmtId="0" fontId="24" fillId="0" borderId="13" xfId="0" applyFont="1" applyBorder="1" applyAlignment="1"/>
    <xf numFmtId="3" fontId="14" fillId="0" borderId="4" xfId="0" applyNumberFormat="1" applyFont="1" applyBorder="1" applyAlignment="1">
      <alignment horizontal="center" wrapText="1"/>
    </xf>
    <xf numFmtId="3" fontId="24" fillId="0" borderId="4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 wrapText="1"/>
    </xf>
    <xf numFmtId="0" fontId="10" fillId="0" borderId="4" xfId="0" applyFont="1" applyBorder="1" applyAlignment="1">
      <alignment vertical="top" wrapText="1"/>
    </xf>
    <xf numFmtId="3" fontId="25" fillId="0" borderId="4" xfId="0" applyNumberFormat="1" applyFont="1" applyBorder="1" applyAlignment="1">
      <alignment horizontal="center" wrapText="1"/>
    </xf>
    <xf numFmtId="0" fontId="16" fillId="0" borderId="0" xfId="0" applyFont="1" applyBorder="1" applyAlignment="1">
      <alignment vertical="center" wrapText="1"/>
    </xf>
    <xf numFmtId="3" fontId="17" fillId="0" borderId="0" xfId="0" applyNumberFormat="1" applyFont="1" applyAlignment="1">
      <alignment horizontal="center" vertical="center"/>
    </xf>
    <xf numFmtId="3" fontId="27" fillId="0" borderId="0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3" fontId="19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0" fillId="0" borderId="0" xfId="0" applyNumberFormat="1"/>
    <xf numFmtId="0" fontId="24" fillId="0" borderId="13" xfId="0" applyFont="1" applyBorder="1" applyAlignment="1">
      <alignment horizontal="left"/>
    </xf>
    <xf numFmtId="3" fontId="12" fillId="0" borderId="4" xfId="0" applyNumberFormat="1" applyFont="1" applyBorder="1" applyAlignment="1">
      <alignment horizontal="center" wrapText="1"/>
    </xf>
    <xf numFmtId="3" fontId="25" fillId="0" borderId="8" xfId="0" applyNumberFormat="1" applyFont="1" applyBorder="1" applyAlignment="1">
      <alignment horizontal="center" wrapText="1"/>
    </xf>
    <xf numFmtId="0" fontId="24" fillId="0" borderId="4" xfId="0" applyFont="1" applyBorder="1" applyAlignment="1">
      <alignment horizontal="left"/>
    </xf>
    <xf numFmtId="3" fontId="27" fillId="0" borderId="0" xfId="0" applyNumberFormat="1" applyFont="1" applyBorder="1" applyAlignment="1">
      <alignment wrapText="1"/>
    </xf>
    <xf numFmtId="3" fontId="28" fillId="0" borderId="4" xfId="0" applyNumberFormat="1" applyFont="1" applyBorder="1" applyAlignment="1">
      <alignment horizontal="center" wrapText="1"/>
    </xf>
    <xf numFmtId="0" fontId="10" fillId="0" borderId="13" xfId="0" applyFont="1" applyBorder="1" applyAlignment="1">
      <alignment vertical="top" wrapText="1"/>
    </xf>
    <xf numFmtId="0" fontId="10" fillId="2" borderId="13" xfId="0" applyFont="1" applyFill="1" applyBorder="1" applyAlignment="1">
      <alignment vertical="top" wrapText="1"/>
    </xf>
    <xf numFmtId="3" fontId="29" fillId="0" borderId="4" xfId="0" applyNumberFormat="1" applyFont="1" applyBorder="1" applyAlignment="1">
      <alignment horizontal="center" wrapText="1"/>
    </xf>
    <xf numFmtId="0" fontId="30" fillId="0" borderId="10" xfId="0" applyFont="1" applyBorder="1" applyAlignment="1">
      <alignment vertical="top" wrapText="1"/>
    </xf>
    <xf numFmtId="3" fontId="24" fillId="0" borderId="4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0" fontId="12" fillId="0" borderId="10" xfId="0" applyFont="1" applyBorder="1"/>
    <xf numFmtId="0" fontId="10" fillId="0" borderId="4" xfId="0" applyFont="1" applyBorder="1" applyAlignment="1">
      <alignment horizontal="center"/>
    </xf>
    <xf numFmtId="0" fontId="7" fillId="0" borderId="4" xfId="0" applyFont="1" applyBorder="1"/>
    <xf numFmtId="3" fontId="14" fillId="0" borderId="4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3" fontId="31" fillId="0" borderId="13" xfId="0" applyNumberFormat="1" applyFont="1" applyBorder="1" applyAlignment="1">
      <alignment horizontal="center" vertical="center"/>
    </xf>
    <xf numFmtId="3" fontId="25" fillId="0" borderId="8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top" wrapText="1"/>
    </xf>
    <xf numFmtId="3" fontId="25" fillId="0" borderId="6" xfId="0" applyNumberFormat="1" applyFont="1" applyBorder="1" applyAlignment="1">
      <alignment horizontal="center" vertical="top" wrapText="1"/>
    </xf>
    <xf numFmtId="3" fontId="28" fillId="0" borderId="4" xfId="0" applyNumberFormat="1" applyFont="1" applyBorder="1" applyAlignment="1">
      <alignment horizontal="center" vertical="center" wrapText="1"/>
    </xf>
    <xf numFmtId="3" fontId="28" fillId="0" borderId="10" xfId="0" applyNumberFormat="1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vertical="top" wrapText="1"/>
    </xf>
    <xf numFmtId="3" fontId="25" fillId="0" borderId="4" xfId="0" applyNumberFormat="1" applyFont="1" applyBorder="1" applyAlignment="1">
      <alignment horizontal="center" vertical="top" wrapText="1"/>
    </xf>
    <xf numFmtId="0" fontId="32" fillId="0" borderId="13" xfId="0" applyFont="1" applyBorder="1" applyAlignment="1"/>
    <xf numFmtId="0" fontId="19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3" fontId="31" fillId="0" borderId="8" xfId="0" applyNumberFormat="1" applyFont="1" applyBorder="1" applyAlignment="1">
      <alignment horizontal="center" vertical="center" wrapText="1"/>
    </xf>
    <xf numFmtId="3" fontId="31" fillId="0" borderId="8" xfId="0" applyNumberFormat="1" applyFont="1" applyBorder="1" applyAlignment="1">
      <alignment horizontal="center" wrapText="1"/>
    </xf>
    <xf numFmtId="3" fontId="35" fillId="0" borderId="10" xfId="0" applyNumberFormat="1" applyFont="1" applyBorder="1" applyAlignment="1">
      <alignment horizontal="center" vertical="top" wrapText="1"/>
    </xf>
    <xf numFmtId="3" fontId="34" fillId="0" borderId="10" xfId="0" applyNumberFormat="1" applyFont="1" applyBorder="1" applyAlignment="1">
      <alignment horizontal="center" vertical="center" wrapText="1"/>
    </xf>
    <xf numFmtId="3" fontId="25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/>
    </xf>
    <xf numFmtId="3" fontId="36" fillId="0" borderId="10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vertical="center" wrapText="1"/>
    </xf>
    <xf numFmtId="3" fontId="17" fillId="0" borderId="18" xfId="0" applyNumberFormat="1" applyFont="1" applyBorder="1" applyAlignment="1">
      <alignment horizontal="center" vertical="center"/>
    </xf>
    <xf numFmtId="3" fontId="27" fillId="0" borderId="18" xfId="0" applyNumberFormat="1" applyFont="1" applyBorder="1" applyAlignment="1">
      <alignment horizontal="center" wrapText="1"/>
    </xf>
    <xf numFmtId="0" fontId="33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right" vertical="top" wrapText="1"/>
    </xf>
    <xf numFmtId="0" fontId="17" fillId="0" borderId="0" xfId="0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3" fillId="0" borderId="0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wrapText="1"/>
    </xf>
    <xf numFmtId="3" fontId="7" fillId="0" borderId="7" xfId="0" applyNumberFormat="1" applyFont="1" applyBorder="1" applyAlignment="1">
      <alignment horizontal="center" wrapText="1"/>
    </xf>
    <xf numFmtId="3" fontId="7" fillId="0" borderId="8" xfId="0" applyNumberFormat="1" applyFont="1" applyBorder="1" applyAlignment="1">
      <alignment horizontal="center" wrapText="1"/>
    </xf>
    <xf numFmtId="3" fontId="7" fillId="0" borderId="14" xfId="0" applyNumberFormat="1" applyFont="1" applyBorder="1" applyAlignment="1">
      <alignment horizontal="center" vertical="top" wrapText="1"/>
    </xf>
    <xf numFmtId="3" fontId="7" fillId="0" borderId="7" xfId="0" applyNumberFormat="1" applyFont="1" applyBorder="1" applyAlignment="1">
      <alignment horizontal="center" vertical="top" wrapText="1"/>
    </xf>
    <xf numFmtId="3" fontId="7" fillId="0" borderId="8" xfId="0" applyNumberFormat="1" applyFont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17" fillId="0" borderId="18" xfId="0" applyNumberFormat="1" applyFont="1" applyBorder="1" applyAlignment="1">
      <alignment horizontal="right" vertical="top" wrapText="1"/>
    </xf>
    <xf numFmtId="0" fontId="17" fillId="0" borderId="18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"/>
  <sheetViews>
    <sheetView workbookViewId="0">
      <selection activeCell="F9" sqref="F9:F13"/>
    </sheetView>
  </sheetViews>
  <sheetFormatPr defaultRowHeight="14.4"/>
  <cols>
    <col min="1" max="1" width="2.33203125" customWidth="1"/>
    <col min="2" max="2" width="20.6640625" customWidth="1"/>
    <col min="3" max="3" width="18.6640625" customWidth="1"/>
    <col min="4" max="5" width="11.6640625" customWidth="1"/>
    <col min="6" max="6" width="14.77734375" customWidth="1"/>
    <col min="7" max="7" width="20.6640625" customWidth="1"/>
  </cols>
  <sheetData>
    <row r="1" spans="2:19" ht="18">
      <c r="B1" s="1"/>
      <c r="C1" s="2" t="s">
        <v>0</v>
      </c>
      <c r="D1" s="3"/>
      <c r="E1" s="4"/>
      <c r="F1" s="5"/>
      <c r="G1" s="6"/>
    </row>
    <row r="2" spans="2:19" ht="25.8">
      <c r="C2" s="7" t="s">
        <v>1</v>
      </c>
      <c r="D2" s="3"/>
      <c r="E2" s="4"/>
      <c r="F2" s="5"/>
      <c r="G2" s="8"/>
    </row>
    <row r="3" spans="2:19" ht="25.8">
      <c r="B3" s="9" t="s">
        <v>79</v>
      </c>
      <c r="C3" s="10"/>
      <c r="D3" s="11"/>
      <c r="E3" s="12"/>
      <c r="F3" s="5"/>
      <c r="G3" s="6"/>
    </row>
    <row r="4" spans="2:19" ht="14.4" customHeight="1">
      <c r="B4" s="127" t="s">
        <v>18</v>
      </c>
      <c r="C4" s="128"/>
      <c r="D4" s="125" t="s">
        <v>2</v>
      </c>
      <c r="E4" s="126" t="s">
        <v>2</v>
      </c>
      <c r="F4" s="126" t="s">
        <v>3</v>
      </c>
      <c r="G4" s="122" t="s">
        <v>76</v>
      </c>
    </row>
    <row r="5" spans="2:19" ht="14.4" customHeight="1">
      <c r="B5" s="129"/>
      <c r="C5" s="130"/>
      <c r="D5" s="125"/>
      <c r="E5" s="126"/>
      <c r="F5" s="126"/>
      <c r="G5" s="122"/>
      <c r="J5" s="121"/>
      <c r="K5" s="121"/>
      <c r="L5" s="121"/>
      <c r="M5" s="121"/>
      <c r="N5" s="121"/>
      <c r="O5" s="121"/>
      <c r="P5" s="121"/>
      <c r="Q5" s="121"/>
      <c r="R5" s="121"/>
      <c r="S5" s="121"/>
    </row>
    <row r="6" spans="2:19" ht="55.2" customHeight="1">
      <c r="B6" s="13" t="s">
        <v>4</v>
      </c>
      <c r="C6" s="13" t="s">
        <v>5</v>
      </c>
      <c r="D6" s="126"/>
      <c r="E6" s="126"/>
      <c r="F6" s="126"/>
      <c r="G6" s="122"/>
    </row>
    <row r="7" spans="2:19" ht="22.95" customHeight="1">
      <c r="B7" s="14"/>
      <c r="C7" s="14"/>
      <c r="D7" s="15" t="s">
        <v>6</v>
      </c>
      <c r="E7" s="16" t="s">
        <v>7</v>
      </c>
      <c r="F7" s="16" t="s">
        <v>7</v>
      </c>
      <c r="G7" s="17" t="s">
        <v>7</v>
      </c>
    </row>
    <row r="8" spans="2:19" ht="6" customHeight="1">
      <c r="B8" s="14"/>
      <c r="C8" s="14"/>
      <c r="D8" s="18">
        <v>5.67</v>
      </c>
      <c r="E8" s="16"/>
      <c r="F8" s="16"/>
      <c r="G8" s="17"/>
    </row>
    <row r="9" spans="2:19" ht="22.95" customHeight="1">
      <c r="B9" s="41" t="s">
        <v>13</v>
      </c>
      <c r="C9" s="42" t="s">
        <v>14</v>
      </c>
      <c r="D9" s="43">
        <f>E9/$D$8</f>
        <v>0</v>
      </c>
      <c r="E9" s="44"/>
      <c r="F9" s="45">
        <v>6840</v>
      </c>
      <c r="G9" s="46">
        <f>SUM(E9:F9)</f>
        <v>6840</v>
      </c>
    </row>
    <row r="10" spans="2:19" ht="22.95" customHeight="1">
      <c r="B10" s="47"/>
      <c r="C10" s="42" t="s">
        <v>15</v>
      </c>
      <c r="D10" s="48">
        <v>839</v>
      </c>
      <c r="E10" s="49">
        <v>4757</v>
      </c>
      <c r="F10" s="45">
        <v>4935</v>
      </c>
      <c r="G10" s="46">
        <f t="shared" ref="G10:G13" si="0">SUM(E10:F10)</f>
        <v>9692</v>
      </c>
    </row>
    <row r="11" spans="2:19" ht="22.95" customHeight="1">
      <c r="B11" s="47"/>
      <c r="C11" s="42" t="s">
        <v>84</v>
      </c>
      <c r="D11" s="48"/>
      <c r="E11" s="49"/>
      <c r="F11" s="45">
        <v>3350</v>
      </c>
      <c r="G11" s="46">
        <f t="shared" si="0"/>
        <v>3350</v>
      </c>
    </row>
    <row r="12" spans="2:19" ht="22.95" customHeight="1">
      <c r="B12" s="47"/>
      <c r="C12" s="42" t="s">
        <v>16</v>
      </c>
      <c r="D12" s="43">
        <f>E12/$D$8</f>
        <v>0</v>
      </c>
      <c r="E12" s="45"/>
      <c r="F12" s="45">
        <v>16115</v>
      </c>
      <c r="G12" s="46">
        <f t="shared" si="0"/>
        <v>16115</v>
      </c>
    </row>
    <row r="13" spans="2:19" ht="22.95" customHeight="1">
      <c r="B13" s="47"/>
      <c r="C13" s="42" t="s">
        <v>17</v>
      </c>
      <c r="D13" s="43">
        <f>E13/$D$8</f>
        <v>0</v>
      </c>
      <c r="E13" s="44"/>
      <c r="F13" s="45">
        <v>5197</v>
      </c>
      <c r="G13" s="46">
        <f t="shared" si="0"/>
        <v>5197</v>
      </c>
    </row>
    <row r="14" spans="2:19" ht="22.95" customHeight="1" thickBot="1">
      <c r="B14" s="19" t="s">
        <v>8</v>
      </c>
      <c r="C14" s="20"/>
      <c r="D14" s="104">
        <f>SUM(D9:D13)</f>
        <v>839</v>
      </c>
      <c r="E14" s="103">
        <f>SUM(E9:E13)</f>
        <v>4757</v>
      </c>
      <c r="F14" s="103">
        <f>SUM(F9:F13)</f>
        <v>36437</v>
      </c>
      <c r="G14" s="86">
        <f>SUM(G9:G13)</f>
        <v>41194</v>
      </c>
    </row>
    <row r="15" spans="2:19" ht="36" customHeight="1">
      <c r="B15" s="21" t="s">
        <v>9</v>
      </c>
      <c r="C15" s="123">
        <f>G14</f>
        <v>41194</v>
      </c>
      <c r="D15" s="124"/>
      <c r="E15" s="124"/>
      <c r="F15" s="22" t="s">
        <v>7</v>
      </c>
      <c r="G15" s="23" t="e">
        <f>#REF!+#REF!+#REF!+#REF!+#REF!+#REF!+#REF!+#REF!+#REF!+#REF!+#REF!+#REF!+#REF!+#REF!+G5+#REF!+G14</f>
        <v>#REF!</v>
      </c>
    </row>
    <row r="16" spans="2:19" ht="6" customHeight="1">
      <c r="B16" s="24"/>
      <c r="C16" s="25"/>
      <c r="D16" s="26"/>
      <c r="E16" s="27"/>
      <c r="F16" s="28"/>
      <c r="G16" s="29"/>
    </row>
    <row r="17" spans="1:10" ht="17.399999999999999" customHeight="1">
      <c r="B17" s="30" t="s">
        <v>10</v>
      </c>
      <c r="C17" s="31"/>
      <c r="D17" s="32"/>
      <c r="E17" s="33"/>
      <c r="F17" s="34"/>
      <c r="G17" s="35"/>
    </row>
    <row r="18" spans="1:10" ht="17.399999999999999">
      <c r="B18" s="30" t="s">
        <v>11</v>
      </c>
      <c r="C18" s="31"/>
      <c r="D18" s="32"/>
      <c r="E18" s="33"/>
      <c r="F18" s="34"/>
      <c r="G18" s="35"/>
    </row>
    <row r="19" spans="1:10" ht="17.399999999999999" customHeight="1">
      <c r="A19" s="102"/>
      <c r="B19" s="120" t="s">
        <v>77</v>
      </c>
      <c r="C19" s="120"/>
      <c r="D19" s="120"/>
      <c r="E19" s="120"/>
      <c r="F19" s="120"/>
      <c r="G19" s="120"/>
      <c r="H19" s="120"/>
      <c r="I19" s="107"/>
      <c r="J19" s="102"/>
    </row>
    <row r="20" spans="1:10" ht="6" customHeight="1">
      <c r="B20" s="101"/>
      <c r="C20" s="101"/>
      <c r="D20" s="101"/>
      <c r="E20" s="101"/>
      <c r="F20" s="101"/>
      <c r="G20" s="101"/>
    </row>
    <row r="21" spans="1:10" ht="18">
      <c r="B21" s="24"/>
      <c r="C21" s="25"/>
      <c r="D21" s="26"/>
      <c r="E21" s="27"/>
      <c r="F21" s="40" t="s">
        <v>12</v>
      </c>
      <c r="G21" s="29"/>
    </row>
  </sheetData>
  <mergeCells count="8">
    <mergeCell ref="B19:H19"/>
    <mergeCell ref="J5:S5"/>
    <mergeCell ref="G4:G6"/>
    <mergeCell ref="C15:E15"/>
    <mergeCell ref="D4:D6"/>
    <mergeCell ref="E4:E6"/>
    <mergeCell ref="F4:F6"/>
    <mergeCell ref="B4:C5"/>
  </mergeCells>
  <pageMargins left="0.31496062992125984" right="0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34"/>
  <sheetViews>
    <sheetView topLeftCell="A12" workbookViewId="0">
      <selection activeCell="G9" sqref="G9:G26"/>
    </sheetView>
  </sheetViews>
  <sheetFormatPr defaultRowHeight="14.4"/>
  <cols>
    <col min="1" max="1" width="0.109375" customWidth="1"/>
    <col min="2" max="2" width="20.6640625" customWidth="1"/>
    <col min="3" max="3" width="19.33203125" customWidth="1"/>
    <col min="4" max="5" width="11.6640625" customWidth="1"/>
    <col min="6" max="6" width="14.77734375" customWidth="1"/>
    <col min="7" max="7" width="20.3320312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79</v>
      </c>
      <c r="C3" s="10"/>
      <c r="D3" s="11"/>
      <c r="E3" s="12"/>
      <c r="F3" s="5"/>
      <c r="G3" s="6"/>
    </row>
    <row r="4" spans="2:7" ht="14.4" customHeight="1">
      <c r="B4" s="127" t="s">
        <v>18</v>
      </c>
      <c r="C4" s="128"/>
      <c r="D4" s="135" t="s">
        <v>2</v>
      </c>
      <c r="E4" s="135" t="s">
        <v>2</v>
      </c>
      <c r="F4" s="135" t="s">
        <v>3</v>
      </c>
      <c r="G4" s="132" t="s">
        <v>76</v>
      </c>
    </row>
    <row r="5" spans="2:7" ht="14.4" customHeight="1">
      <c r="B5" s="129"/>
      <c r="C5" s="130"/>
      <c r="D5" s="136"/>
      <c r="E5" s="136"/>
      <c r="F5" s="136"/>
      <c r="G5" s="133"/>
    </row>
    <row r="6" spans="2:7" ht="55.2" customHeight="1">
      <c r="B6" s="13" t="s">
        <v>4</v>
      </c>
      <c r="C6" s="13" t="s">
        <v>5</v>
      </c>
      <c r="D6" s="137"/>
      <c r="E6" s="137"/>
      <c r="F6" s="137"/>
      <c r="G6" s="134"/>
    </row>
    <row r="7" spans="2:7" ht="22.95" customHeight="1">
      <c r="B7" s="51"/>
      <c r="C7" s="51"/>
      <c r="D7" s="52" t="s">
        <v>6</v>
      </c>
      <c r="E7" s="53" t="s">
        <v>7</v>
      </c>
      <c r="F7" s="53" t="s">
        <v>7</v>
      </c>
      <c r="G7" s="54" t="s">
        <v>7</v>
      </c>
    </row>
    <row r="8" spans="2:7" ht="6" customHeight="1">
      <c r="B8" s="55"/>
      <c r="C8" s="56"/>
      <c r="D8" s="57">
        <v>5.67</v>
      </c>
      <c r="E8" s="58"/>
      <c r="F8" s="58"/>
      <c r="G8" s="59"/>
    </row>
    <row r="9" spans="2:7" ht="22.95" customHeight="1">
      <c r="B9" s="60" t="s">
        <v>19</v>
      </c>
      <c r="C9" s="61" t="s">
        <v>20</v>
      </c>
      <c r="D9" s="90">
        <v>764</v>
      </c>
      <c r="E9" s="49">
        <v>4332</v>
      </c>
      <c r="F9" s="84">
        <v>5060</v>
      </c>
      <c r="G9" s="85">
        <f>E9+F9</f>
        <v>9392</v>
      </c>
    </row>
    <row r="10" spans="2:7" ht="22.95" customHeight="1">
      <c r="B10" s="60"/>
      <c r="C10" s="61" t="s">
        <v>21</v>
      </c>
      <c r="D10" s="90">
        <v>201.94003527336861</v>
      </c>
      <c r="E10" s="49">
        <v>1145</v>
      </c>
      <c r="F10" s="84">
        <v>8973</v>
      </c>
      <c r="G10" s="85">
        <f t="shared" ref="G10:G26" si="0">E10+F10</f>
        <v>10118</v>
      </c>
    </row>
    <row r="11" spans="2:7" ht="22.95" customHeight="1">
      <c r="B11" s="65"/>
      <c r="C11" s="61" t="s">
        <v>22</v>
      </c>
      <c r="D11" s="112">
        <v>0</v>
      </c>
      <c r="E11" s="84"/>
      <c r="F11" s="84">
        <v>10860</v>
      </c>
      <c r="G11" s="85">
        <f t="shared" si="0"/>
        <v>10860</v>
      </c>
    </row>
    <row r="12" spans="2:7" ht="22.95" customHeight="1">
      <c r="B12" s="65"/>
      <c r="C12" s="61" t="s">
        <v>23</v>
      </c>
      <c r="D12" s="90">
        <v>380.95238095238096</v>
      </c>
      <c r="E12" s="49">
        <v>2160</v>
      </c>
      <c r="F12" s="84">
        <v>3190</v>
      </c>
      <c r="G12" s="85">
        <f t="shared" si="0"/>
        <v>5350</v>
      </c>
    </row>
    <row r="13" spans="2:7" ht="22.95" customHeight="1">
      <c r="B13" s="65"/>
      <c r="C13" s="61" t="s">
        <v>24</v>
      </c>
      <c r="D13" s="112">
        <v>0</v>
      </c>
      <c r="E13" s="84"/>
      <c r="F13" s="84">
        <v>8495</v>
      </c>
      <c r="G13" s="85">
        <f t="shared" si="0"/>
        <v>8495</v>
      </c>
    </row>
    <row r="14" spans="2:7" ht="22.95" customHeight="1">
      <c r="B14" s="65"/>
      <c r="C14" s="61" t="s">
        <v>85</v>
      </c>
      <c r="D14" s="112"/>
      <c r="E14" s="84"/>
      <c r="F14" s="84">
        <v>3000</v>
      </c>
      <c r="G14" s="85">
        <f t="shared" si="0"/>
        <v>3000</v>
      </c>
    </row>
    <row r="15" spans="2:7" ht="22.95" customHeight="1">
      <c r="B15" s="60"/>
      <c r="C15" s="61" t="s">
        <v>25</v>
      </c>
      <c r="D15" s="90">
        <v>824</v>
      </c>
      <c r="E15" s="49">
        <v>4672</v>
      </c>
      <c r="F15" s="84">
        <v>5922</v>
      </c>
      <c r="G15" s="85">
        <f t="shared" si="0"/>
        <v>10594</v>
      </c>
    </row>
    <row r="16" spans="2:7" ht="22.95" customHeight="1">
      <c r="B16" s="60"/>
      <c r="C16" s="61" t="s">
        <v>26</v>
      </c>
      <c r="D16" s="90">
        <v>914.9911816578483</v>
      </c>
      <c r="E16" s="49">
        <v>5188</v>
      </c>
      <c r="F16" s="84">
        <v>13250</v>
      </c>
      <c r="G16" s="85">
        <f t="shared" si="0"/>
        <v>18438</v>
      </c>
    </row>
    <row r="17" spans="2:9" ht="22.95" customHeight="1">
      <c r="B17" s="65"/>
      <c r="C17" s="61" t="s">
        <v>27</v>
      </c>
      <c r="D17" s="112">
        <v>0</v>
      </c>
      <c r="E17" s="84"/>
      <c r="F17" s="84">
        <v>5060</v>
      </c>
      <c r="G17" s="85">
        <f t="shared" si="0"/>
        <v>5060</v>
      </c>
    </row>
    <row r="18" spans="2:9" ht="22.95" customHeight="1">
      <c r="B18" s="65"/>
      <c r="C18" s="61" t="s">
        <v>28</v>
      </c>
      <c r="D18" s="112">
        <v>0</v>
      </c>
      <c r="E18" s="84"/>
      <c r="F18" s="84">
        <v>6906</v>
      </c>
      <c r="G18" s="85">
        <f t="shared" si="0"/>
        <v>6906</v>
      </c>
    </row>
    <row r="19" spans="2:9" ht="22.95" customHeight="1">
      <c r="B19" s="65"/>
      <c r="C19" s="61" t="s">
        <v>29</v>
      </c>
      <c r="D19" s="112">
        <v>0</v>
      </c>
      <c r="E19" s="84"/>
      <c r="F19" s="84">
        <v>9670</v>
      </c>
      <c r="G19" s="85">
        <f t="shared" si="0"/>
        <v>9670</v>
      </c>
    </row>
    <row r="20" spans="2:9" ht="22.95" customHeight="1">
      <c r="B20" s="65"/>
      <c r="C20" s="61" t="s">
        <v>30</v>
      </c>
      <c r="D20" s="112">
        <v>0</v>
      </c>
      <c r="E20" s="84"/>
      <c r="F20" s="84">
        <v>5060</v>
      </c>
      <c r="G20" s="85">
        <f t="shared" si="0"/>
        <v>5060</v>
      </c>
    </row>
    <row r="21" spans="2:9" ht="22.95" customHeight="1">
      <c r="B21" s="65"/>
      <c r="C21" s="61" t="s">
        <v>31</v>
      </c>
      <c r="D21" s="112">
        <v>0</v>
      </c>
      <c r="E21" s="84"/>
      <c r="F21" s="84">
        <v>5950</v>
      </c>
      <c r="G21" s="85">
        <f t="shared" si="0"/>
        <v>5950</v>
      </c>
    </row>
    <row r="22" spans="2:9" ht="22.95" customHeight="1">
      <c r="B22" s="65"/>
      <c r="C22" s="61" t="s">
        <v>32</v>
      </c>
      <c r="D22" s="112">
        <v>0</v>
      </c>
      <c r="E22" s="84"/>
      <c r="F22" s="84">
        <v>3444</v>
      </c>
      <c r="G22" s="85">
        <f t="shared" si="0"/>
        <v>3444</v>
      </c>
    </row>
    <row r="23" spans="2:9" ht="22.95" customHeight="1">
      <c r="B23" s="65"/>
      <c r="C23" s="61" t="s">
        <v>32</v>
      </c>
      <c r="D23" s="112"/>
      <c r="E23" s="84"/>
      <c r="F23" s="84">
        <v>8485</v>
      </c>
      <c r="G23" s="85">
        <f t="shared" si="0"/>
        <v>8485</v>
      </c>
    </row>
    <row r="24" spans="2:9" ht="22.95" customHeight="1">
      <c r="B24" s="65"/>
      <c r="C24" s="61" t="s">
        <v>86</v>
      </c>
      <c r="D24" s="112"/>
      <c r="E24" s="84"/>
      <c r="F24" s="84">
        <v>3000</v>
      </c>
      <c r="G24" s="85">
        <f t="shared" si="0"/>
        <v>3000</v>
      </c>
    </row>
    <row r="25" spans="2:9" ht="22.95" customHeight="1">
      <c r="B25" s="65"/>
      <c r="C25" s="61" t="s">
        <v>33</v>
      </c>
      <c r="D25" s="112">
        <v>0</v>
      </c>
      <c r="E25" s="84"/>
      <c r="F25" s="84">
        <v>6840</v>
      </c>
      <c r="G25" s="85">
        <f t="shared" si="0"/>
        <v>6840</v>
      </c>
    </row>
    <row r="26" spans="2:9" ht="22.95" customHeight="1">
      <c r="B26" s="65"/>
      <c r="C26" s="42" t="s">
        <v>87</v>
      </c>
      <c r="D26" s="112"/>
      <c r="E26" s="84"/>
      <c r="F26" s="84">
        <v>3000</v>
      </c>
      <c r="G26" s="113">
        <f t="shared" si="0"/>
        <v>3000</v>
      </c>
    </row>
    <row r="27" spans="2:9" ht="22.2" customHeight="1" thickBot="1">
      <c r="B27" s="19" t="s">
        <v>8</v>
      </c>
      <c r="C27" s="20"/>
      <c r="D27" s="104">
        <f>SUM(D9:D25)</f>
        <v>3085.8835978835978</v>
      </c>
      <c r="E27" s="103">
        <f>SUM(E9:E25)</f>
        <v>17497</v>
      </c>
      <c r="F27" s="103">
        <f>SUM(F9:F26)</f>
        <v>116165</v>
      </c>
      <c r="G27" s="86">
        <f>E27+F27</f>
        <v>133662</v>
      </c>
    </row>
    <row r="28" spans="2:9" ht="36" customHeight="1">
      <c r="B28" s="67" t="s">
        <v>9</v>
      </c>
      <c r="C28" s="123">
        <f>G27</f>
        <v>133662</v>
      </c>
      <c r="D28" s="124"/>
      <c r="E28" s="124"/>
      <c r="F28" s="68" t="s">
        <v>7</v>
      </c>
      <c r="G28" s="69"/>
    </row>
    <row r="29" spans="2:9" ht="6" customHeight="1">
      <c r="B29" s="36"/>
      <c r="C29" s="37"/>
      <c r="D29" s="38"/>
      <c r="E29" s="27"/>
      <c r="F29" s="27"/>
      <c r="G29" s="39"/>
    </row>
    <row r="30" spans="2:9" ht="17.399999999999999">
      <c r="B30" s="30" t="s">
        <v>10</v>
      </c>
      <c r="C30" s="31"/>
      <c r="D30" s="70"/>
      <c r="E30" s="33"/>
      <c r="F30" s="34"/>
      <c r="G30" s="35"/>
    </row>
    <row r="31" spans="2:9" ht="17.399999999999999">
      <c r="B31" s="30" t="s">
        <v>11</v>
      </c>
      <c r="C31" s="31"/>
      <c r="D31" s="70"/>
      <c r="E31" s="33"/>
      <c r="F31" s="34"/>
      <c r="G31" s="35"/>
    </row>
    <row r="32" spans="2:9" ht="17.399999999999999" customHeight="1">
      <c r="B32" s="131" t="s">
        <v>77</v>
      </c>
      <c r="C32" s="131"/>
      <c r="D32" s="131"/>
      <c r="E32" s="131"/>
      <c r="F32" s="131"/>
      <c r="G32" s="131"/>
      <c r="H32" s="131"/>
      <c r="I32" s="131"/>
    </row>
    <row r="33" spans="2:7" ht="6" customHeight="1">
      <c r="B33" s="36"/>
      <c r="C33" s="37"/>
      <c r="D33" s="38"/>
      <c r="E33" s="27"/>
      <c r="F33" s="27"/>
      <c r="G33" s="39"/>
    </row>
    <row r="34" spans="2:7" ht="18">
      <c r="B34" s="36"/>
      <c r="C34" s="37"/>
      <c r="D34" s="38"/>
      <c r="E34" s="27"/>
      <c r="F34" s="71" t="s">
        <v>12</v>
      </c>
      <c r="G34" s="39"/>
    </row>
  </sheetData>
  <mergeCells count="7">
    <mergeCell ref="B32:I32"/>
    <mergeCell ref="G4:G6"/>
    <mergeCell ref="C28:E28"/>
    <mergeCell ref="B4:C5"/>
    <mergeCell ref="D4:D6"/>
    <mergeCell ref="E4:E6"/>
    <mergeCell ref="F4:F6"/>
  </mergeCells>
  <pageMargins left="0" right="0" top="0.74803149606299213" bottom="0.55118110236220474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2"/>
  <sheetViews>
    <sheetView topLeftCell="B1" workbookViewId="0">
      <selection activeCell="E15" sqref="E15"/>
    </sheetView>
  </sheetViews>
  <sheetFormatPr defaultRowHeight="14.4"/>
  <cols>
    <col min="1" max="1" width="1.88671875" hidden="1" customWidth="1"/>
    <col min="2" max="2" width="20.6640625" customWidth="1"/>
    <col min="3" max="3" width="18.6640625" customWidth="1"/>
    <col min="4" max="5" width="11.6640625" customWidth="1"/>
    <col min="6" max="6" width="14.77734375" customWidth="1"/>
    <col min="7" max="7" width="20.44140625" customWidth="1"/>
    <col min="8" max="8" width="6" customWidth="1"/>
  </cols>
  <sheetData>
    <row r="1" spans="2:8" ht="18">
      <c r="B1" s="1"/>
      <c r="C1" s="2" t="s">
        <v>0</v>
      </c>
      <c r="D1" s="3"/>
      <c r="E1" s="4"/>
      <c r="F1" s="5"/>
      <c r="G1" s="6"/>
      <c r="H1" s="72"/>
    </row>
    <row r="2" spans="2:8" ht="25.8">
      <c r="C2" s="7" t="s">
        <v>1</v>
      </c>
      <c r="D2" s="3"/>
      <c r="E2" s="4"/>
      <c r="F2" s="5"/>
      <c r="G2" s="8"/>
      <c r="H2" s="73"/>
    </row>
    <row r="3" spans="2:8" ht="25.8">
      <c r="B3" s="9" t="s">
        <v>79</v>
      </c>
      <c r="C3" s="10"/>
      <c r="D3" s="11"/>
      <c r="E3" s="12"/>
      <c r="F3" s="5"/>
      <c r="G3" s="6"/>
      <c r="H3" s="72"/>
    </row>
    <row r="4" spans="2:8">
      <c r="B4" s="127" t="s">
        <v>18</v>
      </c>
      <c r="C4" s="128"/>
      <c r="D4" s="125" t="s">
        <v>2</v>
      </c>
      <c r="E4" s="138" t="s">
        <v>2</v>
      </c>
      <c r="F4" s="138" t="s">
        <v>3</v>
      </c>
      <c r="G4" s="122" t="s">
        <v>76</v>
      </c>
      <c r="H4" s="73"/>
    </row>
    <row r="5" spans="2:8">
      <c r="B5" s="129"/>
      <c r="C5" s="130"/>
      <c r="D5" s="125"/>
      <c r="E5" s="139"/>
      <c r="F5" s="139"/>
      <c r="G5" s="122"/>
    </row>
    <row r="6" spans="2:8" ht="55.2" customHeight="1">
      <c r="B6" s="13" t="s">
        <v>4</v>
      </c>
      <c r="C6" s="13" t="s">
        <v>5</v>
      </c>
      <c r="D6" s="126"/>
      <c r="E6" s="140"/>
      <c r="F6" s="140"/>
      <c r="G6" s="122"/>
      <c r="H6" s="73"/>
    </row>
    <row r="7" spans="2:8" ht="22.95" customHeight="1">
      <c r="B7" s="51"/>
      <c r="C7" s="51"/>
      <c r="D7" s="52" t="s">
        <v>6</v>
      </c>
      <c r="E7" s="53" t="s">
        <v>7</v>
      </c>
      <c r="F7" s="53" t="s">
        <v>7</v>
      </c>
      <c r="G7" s="54" t="s">
        <v>7</v>
      </c>
      <c r="H7" s="73"/>
    </row>
    <row r="8" spans="2:8" ht="6" customHeight="1">
      <c r="B8" s="55"/>
      <c r="C8" s="56"/>
      <c r="D8" s="57">
        <v>5.67</v>
      </c>
      <c r="E8" s="58"/>
      <c r="F8" s="58"/>
      <c r="G8" s="59"/>
      <c r="H8" s="73"/>
    </row>
    <row r="9" spans="2:8" ht="22.95" customHeight="1">
      <c r="B9" s="65" t="s">
        <v>34</v>
      </c>
      <c r="C9" s="74" t="s">
        <v>35</v>
      </c>
      <c r="D9" s="66">
        <v>0</v>
      </c>
      <c r="E9" s="79">
        <f t="shared" ref="E9:E14" si="0">SUM(D9)</f>
        <v>0</v>
      </c>
      <c r="F9" s="75">
        <v>8320</v>
      </c>
      <c r="G9" s="64">
        <f>E9+F9</f>
        <v>8320</v>
      </c>
      <c r="H9" s="1"/>
    </row>
    <row r="10" spans="2:8" ht="22.95" customHeight="1">
      <c r="B10" s="65"/>
      <c r="C10" s="74" t="s">
        <v>82</v>
      </c>
      <c r="D10" s="109">
        <v>434</v>
      </c>
      <c r="E10" s="50">
        <v>2461</v>
      </c>
      <c r="F10" s="75"/>
      <c r="G10" s="64">
        <f>E10+F10</f>
        <v>2461</v>
      </c>
      <c r="H10" s="1"/>
    </row>
    <row r="11" spans="2:8" ht="22.95" customHeight="1">
      <c r="B11" s="65"/>
      <c r="C11" s="74" t="s">
        <v>36</v>
      </c>
      <c r="D11" s="76">
        <v>0</v>
      </c>
      <c r="E11" s="79">
        <f t="shared" si="0"/>
        <v>0</v>
      </c>
      <c r="F11" s="75">
        <v>5373</v>
      </c>
      <c r="G11" s="64">
        <f t="shared" ref="G11:G14" si="1">E11+F11</f>
        <v>5373</v>
      </c>
      <c r="H11" s="1"/>
    </row>
    <row r="12" spans="2:8" ht="22.95" customHeight="1">
      <c r="B12" s="65"/>
      <c r="C12" s="74" t="s">
        <v>83</v>
      </c>
      <c r="D12" s="76"/>
      <c r="E12" s="79"/>
      <c r="F12" s="75">
        <v>3260</v>
      </c>
      <c r="G12" s="64">
        <f t="shared" si="1"/>
        <v>3260</v>
      </c>
      <c r="H12" s="1"/>
    </row>
    <row r="13" spans="2:8" ht="22.95" customHeight="1">
      <c r="B13" s="65"/>
      <c r="C13" s="77" t="s">
        <v>37</v>
      </c>
      <c r="D13" s="66">
        <v>0</v>
      </c>
      <c r="E13" s="79">
        <f t="shared" si="0"/>
        <v>0</v>
      </c>
      <c r="F13" s="75">
        <v>4622</v>
      </c>
      <c r="G13" s="64">
        <f t="shared" si="1"/>
        <v>4622</v>
      </c>
      <c r="H13" s="1"/>
    </row>
    <row r="14" spans="2:8" ht="22.95" customHeight="1">
      <c r="B14" s="65"/>
      <c r="C14" s="74" t="s">
        <v>38</v>
      </c>
      <c r="D14" s="76">
        <v>0</v>
      </c>
      <c r="E14" s="79">
        <f t="shared" si="0"/>
        <v>0</v>
      </c>
      <c r="F14" s="75">
        <v>5276</v>
      </c>
      <c r="G14" s="64">
        <f t="shared" si="1"/>
        <v>5276</v>
      </c>
      <c r="H14" s="1"/>
    </row>
    <row r="15" spans="2:8" ht="22.95" customHeight="1" thickBot="1">
      <c r="B15" s="19" t="s">
        <v>8</v>
      </c>
      <c r="C15" s="20"/>
      <c r="D15" s="110">
        <f>SUM(D9:D14)</f>
        <v>434</v>
      </c>
      <c r="E15" s="111">
        <f>SUM(E9:E14)</f>
        <v>2461</v>
      </c>
      <c r="F15" s="103">
        <f>SUM(F9:F14)</f>
        <v>26851</v>
      </c>
      <c r="G15" s="86">
        <f>SUM(G9:G14)</f>
        <v>29312</v>
      </c>
      <c r="H15" s="1"/>
    </row>
    <row r="16" spans="2:8" ht="36" customHeight="1">
      <c r="B16" s="67" t="s">
        <v>9</v>
      </c>
      <c r="C16" s="123">
        <f>G15</f>
        <v>29312</v>
      </c>
      <c r="D16" s="124"/>
      <c r="E16" s="124"/>
      <c r="F16" s="68" t="s">
        <v>7</v>
      </c>
      <c r="G16" s="69"/>
      <c r="H16" s="78"/>
    </row>
    <row r="17" spans="2:9" ht="6" customHeight="1">
      <c r="B17" s="36"/>
      <c r="C17" s="37"/>
      <c r="D17" s="38"/>
      <c r="E17" s="27"/>
      <c r="F17" s="27"/>
      <c r="G17" s="39"/>
    </row>
    <row r="18" spans="2:9" ht="17.399999999999999">
      <c r="B18" s="30" t="s">
        <v>10</v>
      </c>
      <c r="C18" s="31"/>
      <c r="D18" s="70"/>
      <c r="E18" s="33"/>
      <c r="F18" s="34"/>
      <c r="G18" s="35"/>
    </row>
    <row r="19" spans="2:9" ht="17.399999999999999">
      <c r="B19" s="30" t="s">
        <v>11</v>
      </c>
      <c r="C19" s="31"/>
      <c r="D19" s="70"/>
      <c r="E19" s="33"/>
      <c r="F19" s="34"/>
      <c r="G19" s="35"/>
    </row>
    <row r="20" spans="2:9" ht="17.399999999999999" customHeight="1">
      <c r="B20" s="131" t="s">
        <v>77</v>
      </c>
      <c r="C20" s="131"/>
      <c r="D20" s="131"/>
      <c r="E20" s="131"/>
      <c r="F20" s="131"/>
      <c r="G20" s="131"/>
      <c r="H20" s="131"/>
      <c r="I20" s="131"/>
    </row>
    <row r="21" spans="2:9" ht="6" customHeight="1">
      <c r="B21" s="36"/>
      <c r="C21" s="37"/>
      <c r="D21" s="38"/>
      <c r="E21" s="27"/>
      <c r="F21" s="27"/>
      <c r="G21" s="39"/>
    </row>
    <row r="22" spans="2:9" ht="18">
      <c r="B22" s="36"/>
      <c r="C22" s="37"/>
      <c r="D22" s="38"/>
      <c r="E22" s="27"/>
      <c r="F22" s="71" t="s">
        <v>12</v>
      </c>
      <c r="G22" s="39"/>
    </row>
  </sheetData>
  <mergeCells count="7">
    <mergeCell ref="B20:I20"/>
    <mergeCell ref="G4:G6"/>
    <mergeCell ref="C16:E16"/>
    <mergeCell ref="B4:C5"/>
    <mergeCell ref="D4:D6"/>
    <mergeCell ref="E4:E6"/>
    <mergeCell ref="F4:F6"/>
  </mergeCells>
  <pageMargins left="0.23622047244094491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I23"/>
  <sheetViews>
    <sheetView workbookViewId="0">
      <selection activeCell="H17" sqref="H17"/>
    </sheetView>
  </sheetViews>
  <sheetFormatPr defaultRowHeight="14.4"/>
  <cols>
    <col min="1" max="1" width="1" customWidth="1"/>
    <col min="2" max="2" width="23.109375" customWidth="1"/>
    <col min="3" max="3" width="21.6640625" customWidth="1"/>
    <col min="4" max="4" width="12" customWidth="1"/>
    <col min="5" max="5" width="11.6640625" customWidth="1"/>
    <col min="6" max="6" width="15.109375" customWidth="1"/>
    <col min="7" max="7" width="14.664062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79</v>
      </c>
      <c r="C3" s="10"/>
      <c r="D3" s="11"/>
      <c r="E3" s="12"/>
      <c r="F3" s="5"/>
      <c r="G3" s="6"/>
    </row>
    <row r="4" spans="2:7" ht="14.4" customHeight="1">
      <c r="B4" s="127" t="s">
        <v>18</v>
      </c>
      <c r="C4" s="128"/>
      <c r="D4" s="125" t="s">
        <v>2</v>
      </c>
      <c r="E4" s="141" t="s">
        <v>2</v>
      </c>
      <c r="F4" s="138" t="s">
        <v>3</v>
      </c>
      <c r="G4" s="122" t="s">
        <v>76</v>
      </c>
    </row>
    <row r="5" spans="2:7" ht="14.4" customHeight="1">
      <c r="B5" s="129"/>
      <c r="C5" s="130"/>
      <c r="D5" s="125"/>
      <c r="E5" s="141"/>
      <c r="F5" s="139"/>
      <c r="G5" s="122"/>
    </row>
    <row r="6" spans="2:7" ht="55.2" customHeight="1">
      <c r="B6" s="13" t="s">
        <v>4</v>
      </c>
      <c r="C6" s="13" t="s">
        <v>5</v>
      </c>
      <c r="D6" s="126"/>
      <c r="E6" s="141"/>
      <c r="F6" s="140"/>
      <c r="G6" s="122"/>
    </row>
    <row r="7" spans="2:7" ht="22.95" customHeight="1">
      <c r="B7" s="51"/>
      <c r="C7" s="51"/>
      <c r="D7" s="52" t="s">
        <v>6</v>
      </c>
      <c r="E7" s="53" t="s">
        <v>7</v>
      </c>
      <c r="F7" s="53" t="s">
        <v>7</v>
      </c>
      <c r="G7" s="54" t="s">
        <v>7</v>
      </c>
    </row>
    <row r="8" spans="2:7" ht="6" customHeight="1">
      <c r="B8" s="55"/>
      <c r="C8" s="56"/>
      <c r="D8" s="57">
        <v>5.67</v>
      </c>
      <c r="E8" s="58"/>
      <c r="F8" s="58"/>
      <c r="G8" s="59"/>
    </row>
    <row r="9" spans="2:7" ht="22.95" customHeight="1">
      <c r="B9" s="80" t="s">
        <v>39</v>
      </c>
      <c r="C9" s="74" t="s">
        <v>40</v>
      </c>
      <c r="D9" s="66">
        <v>0</v>
      </c>
      <c r="E9" s="79"/>
      <c r="F9" s="84">
        <v>6819</v>
      </c>
      <c r="G9" s="85">
        <f>E9+F9</f>
        <v>6819</v>
      </c>
    </row>
    <row r="10" spans="2:7" ht="22.95" customHeight="1">
      <c r="B10" s="80"/>
      <c r="C10" s="74" t="s">
        <v>89</v>
      </c>
      <c r="D10" s="66"/>
      <c r="E10" s="79"/>
      <c r="F10" s="84">
        <v>5060</v>
      </c>
      <c r="G10" s="85">
        <f>E10+F10</f>
        <v>5060</v>
      </c>
    </row>
    <row r="11" spans="2:7" ht="22.95" customHeight="1">
      <c r="B11" s="81"/>
      <c r="C11" s="74" t="s">
        <v>41</v>
      </c>
      <c r="D11" s="62">
        <v>747.97178130511463</v>
      </c>
      <c r="E11" s="63">
        <v>4241</v>
      </c>
      <c r="F11" s="84">
        <v>8320</v>
      </c>
      <c r="G11" s="85">
        <f t="shared" ref="G11:G15" si="0">E11+F11</f>
        <v>12561</v>
      </c>
    </row>
    <row r="12" spans="2:7" ht="22.95" customHeight="1">
      <c r="B12" s="81"/>
      <c r="C12" s="74" t="s">
        <v>42</v>
      </c>
      <c r="D12" s="62"/>
      <c r="E12" s="63"/>
      <c r="F12" s="84">
        <v>6840</v>
      </c>
      <c r="G12" s="85">
        <f t="shared" si="0"/>
        <v>6840</v>
      </c>
    </row>
    <row r="13" spans="2:7" ht="22.95" customHeight="1">
      <c r="B13" s="80"/>
      <c r="C13" s="74" t="s">
        <v>43</v>
      </c>
      <c r="D13" s="66">
        <v>0</v>
      </c>
      <c r="E13" s="79"/>
      <c r="F13" s="84">
        <v>6060</v>
      </c>
      <c r="G13" s="85">
        <f t="shared" si="0"/>
        <v>6060</v>
      </c>
    </row>
    <row r="14" spans="2:7" ht="22.95" customHeight="1">
      <c r="B14" s="80"/>
      <c r="C14" s="74" t="s">
        <v>44</v>
      </c>
      <c r="D14" s="66">
        <v>0</v>
      </c>
      <c r="E14" s="79"/>
      <c r="F14" s="84">
        <v>13540</v>
      </c>
      <c r="G14" s="85">
        <f t="shared" si="0"/>
        <v>13540</v>
      </c>
    </row>
    <row r="15" spans="2:7" ht="22.95" customHeight="1">
      <c r="B15" s="80"/>
      <c r="C15" s="74" t="s">
        <v>45</v>
      </c>
      <c r="D15" s="76">
        <v>0</v>
      </c>
      <c r="E15" s="82"/>
      <c r="F15" s="84">
        <v>10670</v>
      </c>
      <c r="G15" s="85">
        <f t="shared" si="0"/>
        <v>10670</v>
      </c>
    </row>
    <row r="16" spans="2:7" ht="22.95" customHeight="1" thickBot="1">
      <c r="B16" s="19" t="s">
        <v>8</v>
      </c>
      <c r="C16" s="83"/>
      <c r="D16" s="104">
        <f>SUM(D9:D15)</f>
        <v>747.97178130511463</v>
      </c>
      <c r="E16" s="103">
        <f>SUM(E9:E15)</f>
        <v>4241</v>
      </c>
      <c r="F16" s="103">
        <f>SUM(F9:F15)</f>
        <v>57309</v>
      </c>
      <c r="G16" s="106">
        <f>SUM(G9:G15)</f>
        <v>61550</v>
      </c>
    </row>
    <row r="17" spans="2:9" ht="36" customHeight="1">
      <c r="B17" s="67" t="s">
        <v>9</v>
      </c>
      <c r="C17" s="123">
        <f>G16</f>
        <v>61550</v>
      </c>
      <c r="D17" s="124"/>
      <c r="E17" s="124"/>
      <c r="F17" s="68" t="s">
        <v>7</v>
      </c>
      <c r="G17" s="69"/>
    </row>
    <row r="18" spans="2:9" ht="6" customHeight="1">
      <c r="B18" s="36"/>
      <c r="C18" s="37"/>
      <c r="D18" s="38"/>
      <c r="E18" s="27"/>
      <c r="F18" s="27"/>
      <c r="G18" s="39"/>
    </row>
    <row r="19" spans="2:9" ht="17.399999999999999">
      <c r="B19" s="30" t="s">
        <v>10</v>
      </c>
      <c r="C19" s="31"/>
      <c r="D19" s="70"/>
      <c r="E19" s="33"/>
      <c r="F19" s="34"/>
      <c r="G19" s="35"/>
    </row>
    <row r="20" spans="2:9" ht="17.399999999999999">
      <c r="B20" s="30" t="s">
        <v>11</v>
      </c>
      <c r="C20" s="31"/>
      <c r="D20" s="70"/>
      <c r="E20" s="33"/>
      <c r="F20" s="34"/>
      <c r="G20" s="35"/>
    </row>
    <row r="21" spans="2:9" ht="17.399999999999999" customHeight="1">
      <c r="B21" s="131" t="s">
        <v>77</v>
      </c>
      <c r="C21" s="131"/>
      <c r="D21" s="131"/>
      <c r="E21" s="131"/>
      <c r="F21" s="131"/>
      <c r="G21" s="131"/>
      <c r="H21" s="131"/>
      <c r="I21" s="131"/>
    </row>
    <row r="22" spans="2:9" ht="6" customHeight="1">
      <c r="B22" s="36"/>
      <c r="C22" s="37"/>
      <c r="D22" s="38"/>
      <c r="E22" s="27"/>
      <c r="F22" s="27"/>
      <c r="G22" s="39"/>
    </row>
    <row r="23" spans="2:9" ht="18">
      <c r="B23" s="36"/>
      <c r="C23" s="37"/>
      <c r="D23" s="38"/>
      <c r="E23" s="27"/>
      <c r="F23" s="71" t="s">
        <v>12</v>
      </c>
      <c r="G23" s="39"/>
    </row>
  </sheetData>
  <mergeCells count="7">
    <mergeCell ref="B21:I21"/>
    <mergeCell ref="G4:G6"/>
    <mergeCell ref="C17:E17"/>
    <mergeCell ref="B4:C5"/>
    <mergeCell ref="D4:D6"/>
    <mergeCell ref="E4:E6"/>
    <mergeCell ref="F4:F6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I19"/>
  <sheetViews>
    <sheetView workbookViewId="0">
      <selection activeCell="E12" sqref="E12"/>
    </sheetView>
  </sheetViews>
  <sheetFormatPr defaultRowHeight="14.4"/>
  <cols>
    <col min="1" max="1" width="1" customWidth="1"/>
    <col min="2" max="2" width="20.6640625" customWidth="1"/>
    <col min="3" max="3" width="18.6640625" customWidth="1"/>
    <col min="4" max="5" width="11.6640625" customWidth="1"/>
    <col min="6" max="6" width="15" customWidth="1"/>
    <col min="7" max="7" width="20.664062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79</v>
      </c>
      <c r="C3" s="10"/>
      <c r="D3" s="11"/>
      <c r="E3" s="12"/>
      <c r="F3" s="5"/>
      <c r="G3" s="6"/>
    </row>
    <row r="4" spans="2:7" ht="14.4" customHeight="1">
      <c r="B4" s="127" t="s">
        <v>18</v>
      </c>
      <c r="C4" s="128"/>
      <c r="D4" s="125" t="s">
        <v>2</v>
      </c>
      <c r="E4" s="141" t="s">
        <v>2</v>
      </c>
      <c r="F4" s="138" t="s">
        <v>3</v>
      </c>
      <c r="G4" s="122" t="s">
        <v>76</v>
      </c>
    </row>
    <row r="5" spans="2:7" ht="14.4" customHeight="1">
      <c r="B5" s="129"/>
      <c r="C5" s="130"/>
      <c r="D5" s="125"/>
      <c r="E5" s="141"/>
      <c r="F5" s="139"/>
      <c r="G5" s="122"/>
    </row>
    <row r="6" spans="2:7" ht="55.2" customHeight="1">
      <c r="B6" s="13" t="s">
        <v>4</v>
      </c>
      <c r="C6" s="13" t="s">
        <v>5</v>
      </c>
      <c r="D6" s="126"/>
      <c r="E6" s="141"/>
      <c r="F6" s="140"/>
      <c r="G6" s="122"/>
    </row>
    <row r="7" spans="2:7" ht="22.95" customHeight="1">
      <c r="B7" s="51"/>
      <c r="C7" s="51"/>
      <c r="D7" s="52" t="s">
        <v>6</v>
      </c>
      <c r="E7" s="53" t="s">
        <v>7</v>
      </c>
      <c r="F7" s="53" t="s">
        <v>7</v>
      </c>
      <c r="G7" s="54" t="s">
        <v>7</v>
      </c>
    </row>
    <row r="8" spans="2:7" ht="6" customHeight="1">
      <c r="B8" s="55"/>
      <c r="C8" s="56"/>
      <c r="D8" s="57">
        <v>5.67</v>
      </c>
      <c r="E8" s="58"/>
      <c r="F8" s="58"/>
      <c r="G8" s="59"/>
    </row>
    <row r="9" spans="2:7" ht="22.95" customHeight="1">
      <c r="B9" s="65" t="s">
        <v>46</v>
      </c>
      <c r="C9" s="100" t="s">
        <v>74</v>
      </c>
      <c r="D9" s="76">
        <v>0</v>
      </c>
      <c r="E9" s="75"/>
      <c r="F9" s="75">
        <v>9528</v>
      </c>
      <c r="G9" s="64">
        <f t="shared" ref="G9:G10" si="0">E9+F9</f>
        <v>9528</v>
      </c>
    </row>
    <row r="10" spans="2:7" ht="22.95" customHeight="1">
      <c r="B10" s="65"/>
      <c r="C10" s="61" t="s">
        <v>47</v>
      </c>
      <c r="D10" s="76">
        <v>0</v>
      </c>
      <c r="E10" s="75"/>
      <c r="F10" s="75">
        <v>5060</v>
      </c>
      <c r="G10" s="64">
        <f t="shared" si="0"/>
        <v>5060</v>
      </c>
    </row>
    <row r="11" spans="2:7" ht="22.95" customHeight="1">
      <c r="B11" s="65"/>
      <c r="C11" s="61" t="s">
        <v>88</v>
      </c>
      <c r="D11" s="76">
        <v>0</v>
      </c>
      <c r="E11" s="75"/>
      <c r="F11" s="75">
        <v>3080</v>
      </c>
      <c r="G11" s="64">
        <f t="shared" ref="G11" si="1">E11+F11</f>
        <v>3080</v>
      </c>
    </row>
    <row r="12" spans="2:7" ht="22.95" customHeight="1" thickBot="1">
      <c r="B12" s="19" t="s">
        <v>8</v>
      </c>
      <c r="C12" s="87"/>
      <c r="D12" s="115">
        <f>SUM(D9:D11)</f>
        <v>0</v>
      </c>
      <c r="E12" s="116">
        <f>SUM(E9:E11)</f>
        <v>0</v>
      </c>
      <c r="F12" s="105">
        <f>SUM(F9:F11)</f>
        <v>17668</v>
      </c>
      <c r="G12" s="86">
        <f>E12+F12</f>
        <v>17668</v>
      </c>
    </row>
    <row r="13" spans="2:7" ht="36" customHeight="1">
      <c r="B13" s="67" t="s">
        <v>9</v>
      </c>
      <c r="C13" s="123">
        <f>G12</f>
        <v>17668</v>
      </c>
      <c r="D13" s="124"/>
      <c r="E13" s="124"/>
      <c r="F13" s="68" t="s">
        <v>7</v>
      </c>
      <c r="G13" s="69"/>
    </row>
    <row r="14" spans="2:7" ht="6" customHeight="1">
      <c r="B14" s="36"/>
      <c r="C14" s="37"/>
      <c r="D14" s="38"/>
      <c r="E14" s="27"/>
      <c r="F14" s="27"/>
      <c r="G14" s="39"/>
    </row>
    <row r="15" spans="2:7" ht="17.399999999999999">
      <c r="B15" s="30" t="s">
        <v>10</v>
      </c>
      <c r="C15" s="31"/>
      <c r="D15" s="70"/>
      <c r="E15" s="33"/>
      <c r="F15" s="34"/>
      <c r="G15" s="35"/>
    </row>
    <row r="16" spans="2:7" ht="17.399999999999999">
      <c r="B16" s="30" t="s">
        <v>11</v>
      </c>
      <c r="C16" s="31"/>
      <c r="D16" s="70"/>
      <c r="E16" s="33"/>
      <c r="F16" s="34"/>
      <c r="G16" s="35"/>
    </row>
    <row r="17" spans="2:9" ht="18" customHeight="1">
      <c r="B17" s="131" t="s">
        <v>77</v>
      </c>
      <c r="C17" s="131"/>
      <c r="D17" s="131"/>
      <c r="E17" s="131"/>
      <c r="F17" s="131"/>
      <c r="G17" s="131"/>
      <c r="H17" s="131"/>
      <c r="I17" s="131"/>
    </row>
    <row r="18" spans="2:9" ht="6" customHeight="1">
      <c r="B18" s="101"/>
      <c r="C18" s="101"/>
      <c r="D18" s="101"/>
      <c r="E18" s="101"/>
      <c r="F18" s="101"/>
      <c r="G18" s="101"/>
    </row>
    <row r="19" spans="2:9" ht="18">
      <c r="B19" s="36"/>
      <c r="C19" s="37"/>
      <c r="D19" s="38"/>
      <c r="E19" s="27"/>
      <c r="F19" s="71" t="s">
        <v>12</v>
      </c>
      <c r="G19" s="39"/>
    </row>
  </sheetData>
  <mergeCells count="7">
    <mergeCell ref="B17:I17"/>
    <mergeCell ref="G4:G6"/>
    <mergeCell ref="C13:E13"/>
    <mergeCell ref="B4:C5"/>
    <mergeCell ref="D4:D6"/>
    <mergeCell ref="E4:E6"/>
    <mergeCell ref="F4:F6"/>
  </mergeCells>
  <pageMargins left="0.11811023622047245" right="0" top="0.74803149606299213" bottom="0.74803149606299213" header="0.31496062992125984" footer="0.31496062992125984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I28"/>
  <sheetViews>
    <sheetView topLeftCell="A7" workbookViewId="0">
      <selection activeCell="G9" sqref="G9:G20"/>
    </sheetView>
  </sheetViews>
  <sheetFormatPr defaultRowHeight="14.4"/>
  <cols>
    <col min="1" max="1" width="1.109375" customWidth="1"/>
    <col min="2" max="2" width="20.6640625" customWidth="1"/>
    <col min="3" max="3" width="18.6640625" customWidth="1"/>
    <col min="4" max="5" width="11.6640625" customWidth="1"/>
    <col min="6" max="6" width="14.77734375" customWidth="1"/>
    <col min="7" max="7" width="19.33203125" customWidth="1"/>
    <col min="8" max="8" width="2.55468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79</v>
      </c>
      <c r="C3" s="10"/>
      <c r="D3" s="11"/>
      <c r="E3" s="12"/>
      <c r="F3" s="5"/>
      <c r="G3" s="6"/>
    </row>
    <row r="4" spans="2:7" ht="14.4" customHeight="1">
      <c r="B4" s="127" t="s">
        <v>18</v>
      </c>
      <c r="C4" s="128"/>
      <c r="D4" s="125" t="s">
        <v>2</v>
      </c>
      <c r="E4" s="141" t="s">
        <v>2</v>
      </c>
      <c r="F4" s="138" t="s">
        <v>3</v>
      </c>
      <c r="G4" s="122" t="s">
        <v>76</v>
      </c>
    </row>
    <row r="5" spans="2:7">
      <c r="B5" s="129"/>
      <c r="C5" s="130"/>
      <c r="D5" s="125"/>
      <c r="E5" s="141"/>
      <c r="F5" s="139"/>
      <c r="G5" s="122"/>
    </row>
    <row r="6" spans="2:7" ht="55.2" customHeight="1">
      <c r="B6" s="13" t="s">
        <v>4</v>
      </c>
      <c r="C6" s="13" t="s">
        <v>5</v>
      </c>
      <c r="D6" s="126"/>
      <c r="E6" s="141"/>
      <c r="F6" s="140"/>
      <c r="G6" s="122"/>
    </row>
    <row r="7" spans="2:7" ht="22.95" customHeight="1">
      <c r="B7" s="51"/>
      <c r="C7" s="51"/>
      <c r="D7" s="52" t="s">
        <v>6</v>
      </c>
      <c r="E7" s="53" t="s">
        <v>7</v>
      </c>
      <c r="F7" s="53" t="s">
        <v>7</v>
      </c>
      <c r="G7" s="54" t="s">
        <v>7</v>
      </c>
    </row>
    <row r="8" spans="2:7" ht="6" customHeight="1">
      <c r="B8" s="55"/>
      <c r="C8" s="56"/>
      <c r="D8" s="57"/>
      <c r="E8" s="58"/>
      <c r="F8" s="58"/>
      <c r="G8" s="59"/>
    </row>
    <row r="9" spans="2:7" ht="22.95" customHeight="1">
      <c r="B9" s="65" t="s">
        <v>48</v>
      </c>
      <c r="C9" s="61" t="s">
        <v>78</v>
      </c>
      <c r="D9" s="90">
        <v>398</v>
      </c>
      <c r="E9" s="49">
        <v>2030</v>
      </c>
      <c r="F9" s="91">
        <v>1674</v>
      </c>
      <c r="G9" s="85">
        <f>E9+F9</f>
        <v>3704</v>
      </c>
    </row>
    <row r="10" spans="2:7" ht="22.95" customHeight="1">
      <c r="B10" s="65"/>
      <c r="C10" s="61" t="s">
        <v>49</v>
      </c>
      <c r="D10" s="90">
        <v>3915</v>
      </c>
      <c r="E10" s="49">
        <v>22198</v>
      </c>
      <c r="F10" s="91"/>
      <c r="G10" s="85">
        <f>E10+F10</f>
        <v>22198</v>
      </c>
    </row>
    <row r="11" spans="2:7" ht="22.95" customHeight="1">
      <c r="B11" s="65"/>
      <c r="C11" s="61" t="s">
        <v>50</v>
      </c>
      <c r="D11" s="92">
        <v>2955</v>
      </c>
      <c r="E11" s="49">
        <v>15071</v>
      </c>
      <c r="F11" s="91">
        <v>4424</v>
      </c>
      <c r="G11" s="85">
        <f t="shared" ref="G11:G20" si="0">E11+F11</f>
        <v>19495</v>
      </c>
    </row>
    <row r="12" spans="2:7" ht="22.95" customHeight="1">
      <c r="B12" s="65"/>
      <c r="C12" s="61" t="s">
        <v>51</v>
      </c>
      <c r="D12" s="108">
        <v>467</v>
      </c>
      <c r="E12" s="91">
        <v>2382</v>
      </c>
      <c r="F12" s="91">
        <v>3670</v>
      </c>
      <c r="G12" s="85">
        <f t="shared" si="0"/>
        <v>6052</v>
      </c>
    </row>
    <row r="13" spans="2:7" ht="22.95" customHeight="1">
      <c r="B13" s="65"/>
      <c r="C13" s="61" t="s">
        <v>52</v>
      </c>
      <c r="D13" s="93">
        <v>0</v>
      </c>
      <c r="E13" s="91"/>
      <c r="F13" s="91">
        <v>6980</v>
      </c>
      <c r="G13" s="85">
        <f t="shared" si="0"/>
        <v>6980</v>
      </c>
    </row>
    <row r="14" spans="2:7" ht="22.95" customHeight="1">
      <c r="B14" s="65"/>
      <c r="C14" s="61" t="s">
        <v>50</v>
      </c>
      <c r="D14" s="93">
        <v>0</v>
      </c>
      <c r="E14" s="91"/>
      <c r="F14" s="91">
        <v>4684</v>
      </c>
      <c r="G14" s="85">
        <f t="shared" si="0"/>
        <v>4684</v>
      </c>
    </row>
    <row r="15" spans="2:7" ht="22.95" customHeight="1">
      <c r="B15" s="65"/>
      <c r="C15" s="61" t="s">
        <v>34</v>
      </c>
      <c r="D15" s="108">
        <v>482</v>
      </c>
      <c r="E15" s="91">
        <v>2458</v>
      </c>
      <c r="F15" s="91"/>
      <c r="G15" s="85">
        <f t="shared" si="0"/>
        <v>2458</v>
      </c>
    </row>
    <row r="16" spans="2:7" ht="22.95" customHeight="1">
      <c r="B16" s="65"/>
      <c r="C16" s="61" t="s">
        <v>80</v>
      </c>
      <c r="D16" s="108"/>
      <c r="E16" s="91"/>
      <c r="F16" s="91">
        <v>6304</v>
      </c>
      <c r="G16" s="85">
        <f t="shared" si="0"/>
        <v>6304</v>
      </c>
    </row>
    <row r="17" spans="2:9" ht="22.95" customHeight="1">
      <c r="B17" s="88"/>
      <c r="C17" s="61" t="s">
        <v>53</v>
      </c>
      <c r="D17" s="93">
        <v>0</v>
      </c>
      <c r="E17" s="91"/>
      <c r="F17" s="91">
        <v>3624</v>
      </c>
      <c r="G17" s="85">
        <f t="shared" si="0"/>
        <v>3624</v>
      </c>
    </row>
    <row r="18" spans="2:9" ht="22.95" customHeight="1">
      <c r="B18" s="88"/>
      <c r="C18" s="61" t="s">
        <v>81</v>
      </c>
      <c r="D18" s="93"/>
      <c r="E18" s="91"/>
      <c r="F18" s="91">
        <v>2879</v>
      </c>
      <c r="G18" s="85">
        <f t="shared" si="0"/>
        <v>2879</v>
      </c>
    </row>
    <row r="19" spans="2:9" ht="22.95" customHeight="1">
      <c r="B19" s="89"/>
      <c r="C19" s="61" t="s">
        <v>54</v>
      </c>
      <c r="D19" s="93">
        <v>0</v>
      </c>
      <c r="E19" s="91"/>
      <c r="F19" s="91">
        <v>4684</v>
      </c>
      <c r="G19" s="85">
        <f t="shared" si="0"/>
        <v>4684</v>
      </c>
    </row>
    <row r="20" spans="2:9" ht="22.95" customHeight="1">
      <c r="B20" s="89"/>
      <c r="C20" s="61" t="s">
        <v>55</v>
      </c>
      <c r="D20" s="93">
        <v>0</v>
      </c>
      <c r="E20" s="91"/>
      <c r="F20" s="91">
        <v>5424</v>
      </c>
      <c r="G20" s="85">
        <f t="shared" si="0"/>
        <v>5424</v>
      </c>
    </row>
    <row r="21" spans="2:9" ht="22.95" customHeight="1" thickBot="1">
      <c r="B21" s="19" t="s">
        <v>8</v>
      </c>
      <c r="C21" s="20"/>
      <c r="D21" s="104">
        <f>SUM(D9:D20)</f>
        <v>8217</v>
      </c>
      <c r="E21" s="103">
        <f>SUM(E9:E20)</f>
        <v>44139</v>
      </c>
      <c r="F21" s="103">
        <f>SUM(F9:F20)</f>
        <v>44347</v>
      </c>
      <c r="G21" s="86">
        <f>SUM(G9:G20)</f>
        <v>88486</v>
      </c>
    </row>
    <row r="22" spans="2:9" ht="36" customHeight="1">
      <c r="B22" s="67" t="s">
        <v>9</v>
      </c>
      <c r="C22" s="123">
        <f>G21</f>
        <v>88486</v>
      </c>
      <c r="D22" s="124"/>
      <c r="E22" s="124"/>
      <c r="F22" s="68" t="s">
        <v>7</v>
      </c>
      <c r="G22" s="69"/>
    </row>
    <row r="23" spans="2:9" ht="6" customHeight="1">
      <c r="B23" s="36"/>
      <c r="C23" s="37"/>
      <c r="D23" s="38"/>
      <c r="E23" s="27"/>
      <c r="F23" s="27"/>
      <c r="G23" s="39"/>
    </row>
    <row r="24" spans="2:9" ht="17.399999999999999">
      <c r="B24" s="30" t="s">
        <v>10</v>
      </c>
      <c r="C24" s="31"/>
      <c r="D24" s="70"/>
      <c r="E24" s="33"/>
      <c r="F24" s="34"/>
      <c r="G24" s="35"/>
    </row>
    <row r="25" spans="2:9" ht="17.399999999999999">
      <c r="B25" s="30" t="s">
        <v>11</v>
      </c>
      <c r="C25" s="31"/>
      <c r="D25" s="70"/>
      <c r="E25" s="33"/>
      <c r="F25" s="34"/>
      <c r="G25" s="35"/>
    </row>
    <row r="26" spans="2:9" ht="15.6">
      <c r="B26" s="131" t="s">
        <v>77</v>
      </c>
      <c r="C26" s="131"/>
      <c r="D26" s="131"/>
      <c r="E26" s="131"/>
      <c r="F26" s="131"/>
      <c r="G26" s="131"/>
      <c r="H26" s="131"/>
      <c r="I26" s="131"/>
    </row>
    <row r="27" spans="2:9" ht="6" customHeight="1">
      <c r="B27" s="36"/>
      <c r="C27" s="37"/>
      <c r="D27" s="38"/>
      <c r="E27" s="27"/>
      <c r="F27" s="27"/>
      <c r="G27" s="39"/>
    </row>
    <row r="28" spans="2:9" ht="18">
      <c r="B28" s="36"/>
      <c r="C28" s="37"/>
      <c r="D28" s="38"/>
      <c r="E28" s="27"/>
      <c r="F28" s="71" t="s">
        <v>12</v>
      </c>
      <c r="G28" s="39"/>
    </row>
  </sheetData>
  <mergeCells count="7">
    <mergeCell ref="B26:I26"/>
    <mergeCell ref="G4:G6"/>
    <mergeCell ref="C22:E22"/>
    <mergeCell ref="B4:C5"/>
    <mergeCell ref="D4:D6"/>
    <mergeCell ref="E4:E6"/>
    <mergeCell ref="F4:F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I24"/>
  <sheetViews>
    <sheetView workbookViewId="0">
      <selection activeCell="B3" sqref="B3"/>
    </sheetView>
  </sheetViews>
  <sheetFormatPr defaultRowHeight="14.4"/>
  <cols>
    <col min="1" max="1" width="0.5546875" customWidth="1"/>
    <col min="2" max="3" width="20.6640625" customWidth="1"/>
    <col min="4" max="5" width="11.6640625" customWidth="1"/>
    <col min="6" max="6" width="14.77734375" customWidth="1"/>
    <col min="7" max="7" width="18.664062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79</v>
      </c>
      <c r="C3" s="10"/>
      <c r="D3" s="11"/>
      <c r="E3" s="12"/>
      <c r="F3" s="5"/>
      <c r="G3" s="6"/>
    </row>
    <row r="4" spans="2:7" ht="14.4" customHeight="1">
      <c r="B4" s="127" t="s">
        <v>18</v>
      </c>
      <c r="C4" s="128"/>
      <c r="D4" s="142" t="s">
        <v>2</v>
      </c>
      <c r="E4" s="141" t="s">
        <v>2</v>
      </c>
      <c r="F4" s="142" t="s">
        <v>3</v>
      </c>
      <c r="G4" s="122" t="s">
        <v>76</v>
      </c>
    </row>
    <row r="5" spans="2:7">
      <c r="B5" s="129"/>
      <c r="C5" s="130"/>
      <c r="D5" s="143"/>
      <c r="E5" s="141"/>
      <c r="F5" s="143"/>
      <c r="G5" s="122"/>
    </row>
    <row r="6" spans="2:7" ht="55.2" customHeight="1">
      <c r="B6" s="13" t="s">
        <v>4</v>
      </c>
      <c r="C6" s="13" t="s">
        <v>5</v>
      </c>
      <c r="D6" s="144"/>
      <c r="E6" s="141"/>
      <c r="F6" s="144"/>
      <c r="G6" s="122"/>
    </row>
    <row r="7" spans="2:7" ht="21">
      <c r="B7" s="51"/>
      <c r="C7" s="51"/>
      <c r="D7" s="52" t="s">
        <v>6</v>
      </c>
      <c r="E7" s="53" t="s">
        <v>7</v>
      </c>
      <c r="F7" s="53" t="s">
        <v>7</v>
      </c>
      <c r="G7" s="54" t="s">
        <v>7</v>
      </c>
    </row>
    <row r="8" spans="2:7" ht="6" customHeight="1">
      <c r="B8" s="55"/>
      <c r="C8" s="56"/>
      <c r="D8" s="57"/>
      <c r="E8" s="58"/>
      <c r="F8" s="58"/>
      <c r="G8" s="59"/>
    </row>
    <row r="9" spans="2:7" ht="22.95" customHeight="1">
      <c r="B9" s="65" t="s">
        <v>56</v>
      </c>
      <c r="C9" s="61" t="s">
        <v>57</v>
      </c>
      <c r="D9" s="114">
        <v>217.989417989418</v>
      </c>
      <c r="E9" s="49">
        <v>1236</v>
      </c>
      <c r="F9" s="91">
        <v>7154</v>
      </c>
      <c r="G9" s="85">
        <f>E9+F9</f>
        <v>8390</v>
      </c>
    </row>
    <row r="10" spans="2:7" ht="22.95" customHeight="1">
      <c r="B10" s="65"/>
      <c r="C10" s="61" t="s">
        <v>58</v>
      </c>
      <c r="D10" s="93">
        <v>0</v>
      </c>
      <c r="E10" s="91"/>
      <c r="F10" s="91">
        <v>7840</v>
      </c>
      <c r="G10" s="85">
        <f t="shared" ref="G10:G16" si="0">E10+F10</f>
        <v>7840</v>
      </c>
    </row>
    <row r="11" spans="2:7" ht="22.95" customHeight="1">
      <c r="B11" s="65"/>
      <c r="C11" s="61" t="s">
        <v>59</v>
      </c>
      <c r="D11" s="93">
        <v>0</v>
      </c>
      <c r="E11" s="91"/>
      <c r="F11" s="91">
        <v>6840</v>
      </c>
      <c r="G11" s="85">
        <f t="shared" si="0"/>
        <v>6840</v>
      </c>
    </row>
    <row r="12" spans="2:7" ht="22.95" customHeight="1">
      <c r="B12" s="65"/>
      <c r="C12" s="61" t="s">
        <v>60</v>
      </c>
      <c r="D12" s="93">
        <v>0</v>
      </c>
      <c r="E12" s="91"/>
      <c r="F12" s="91">
        <v>7840</v>
      </c>
      <c r="G12" s="85">
        <f t="shared" si="0"/>
        <v>7840</v>
      </c>
    </row>
    <row r="13" spans="2:7" ht="22.95" customHeight="1">
      <c r="B13" s="65"/>
      <c r="C13" s="61" t="s">
        <v>61</v>
      </c>
      <c r="D13" s="93">
        <v>0</v>
      </c>
      <c r="E13" s="91"/>
      <c r="F13" s="91">
        <v>10860</v>
      </c>
      <c r="G13" s="85">
        <f t="shared" si="0"/>
        <v>10860</v>
      </c>
    </row>
    <row r="14" spans="2:7" ht="22.95" customHeight="1">
      <c r="B14" s="65"/>
      <c r="C14" s="42" t="s">
        <v>62</v>
      </c>
      <c r="D14" s="112">
        <v>0</v>
      </c>
      <c r="E14" s="91"/>
      <c r="F14" s="91">
        <v>9810</v>
      </c>
      <c r="G14" s="85">
        <f t="shared" si="0"/>
        <v>9810</v>
      </c>
    </row>
    <row r="15" spans="2:7" ht="22.95" customHeight="1">
      <c r="B15" s="65"/>
      <c r="C15" s="61" t="s">
        <v>75</v>
      </c>
      <c r="D15" s="114">
        <v>9565</v>
      </c>
      <c r="E15" s="49">
        <v>54234</v>
      </c>
      <c r="F15" s="91">
        <v>7480</v>
      </c>
      <c r="G15" s="85">
        <f t="shared" si="0"/>
        <v>61714</v>
      </c>
    </row>
    <row r="16" spans="2:7" ht="22.95" customHeight="1">
      <c r="B16" s="65"/>
      <c r="C16" s="61" t="s">
        <v>63</v>
      </c>
      <c r="D16" s="93">
        <v>0</v>
      </c>
      <c r="E16" s="91"/>
      <c r="F16" s="91">
        <v>13620</v>
      </c>
      <c r="G16" s="85">
        <f t="shared" si="0"/>
        <v>13620</v>
      </c>
    </row>
    <row r="17" spans="2:9" ht="22.95" customHeight="1" thickBot="1">
      <c r="B17" s="19" t="s">
        <v>8</v>
      </c>
      <c r="C17" s="20"/>
      <c r="D17" s="104">
        <f>SUM(D9:D16)</f>
        <v>9782.9894179894181</v>
      </c>
      <c r="E17" s="103">
        <f>SUM(E9:E16)</f>
        <v>55470</v>
      </c>
      <c r="F17" s="103">
        <f>SUM(F9:F16)</f>
        <v>71444</v>
      </c>
      <c r="G17" s="86">
        <f>SUM(G9:G16)</f>
        <v>126914</v>
      </c>
    </row>
    <row r="18" spans="2:9" ht="36" customHeight="1">
      <c r="B18" s="67" t="s">
        <v>9</v>
      </c>
      <c r="C18" s="123">
        <f>G17</f>
        <v>126914</v>
      </c>
      <c r="D18" s="124"/>
      <c r="E18" s="124"/>
      <c r="F18" s="68" t="s">
        <v>7</v>
      </c>
      <c r="G18" s="69"/>
    </row>
    <row r="19" spans="2:9" ht="6" customHeight="1">
      <c r="B19" s="36"/>
      <c r="C19" s="37"/>
      <c r="D19" s="38"/>
      <c r="E19" s="27"/>
      <c r="F19" s="27"/>
      <c r="G19" s="39"/>
    </row>
    <row r="20" spans="2:9" ht="17.399999999999999">
      <c r="B20" s="30" t="s">
        <v>10</v>
      </c>
      <c r="C20" s="31"/>
      <c r="D20" s="70"/>
      <c r="E20" s="33"/>
      <c r="F20" s="34"/>
      <c r="G20" s="35"/>
    </row>
    <row r="21" spans="2:9" ht="17.399999999999999">
      <c r="B21" s="30" t="s">
        <v>11</v>
      </c>
      <c r="C21" s="31"/>
      <c r="D21" s="70"/>
      <c r="E21" s="33"/>
      <c r="F21" s="34"/>
      <c r="G21" s="35"/>
    </row>
    <row r="22" spans="2:9" ht="18" customHeight="1">
      <c r="B22" s="131" t="s">
        <v>77</v>
      </c>
      <c r="C22" s="131"/>
      <c r="D22" s="131"/>
      <c r="E22" s="131"/>
      <c r="F22" s="131"/>
      <c r="G22" s="131"/>
      <c r="H22" s="131"/>
      <c r="I22" s="131"/>
    </row>
    <row r="23" spans="2:9" ht="6" customHeight="1">
      <c r="B23" s="36"/>
      <c r="C23" s="37"/>
      <c r="D23" s="38"/>
      <c r="E23" s="27"/>
      <c r="F23" s="27"/>
      <c r="G23" s="39"/>
    </row>
    <row r="24" spans="2:9" ht="18">
      <c r="B24" s="36"/>
      <c r="C24" s="37"/>
      <c r="D24" s="38"/>
      <c r="E24" s="27"/>
      <c r="F24" s="71" t="s">
        <v>12</v>
      </c>
      <c r="G24" s="39"/>
    </row>
  </sheetData>
  <mergeCells count="7">
    <mergeCell ref="B22:I22"/>
    <mergeCell ref="G4:G6"/>
    <mergeCell ref="C18:E18"/>
    <mergeCell ref="B4:C5"/>
    <mergeCell ref="D4:D6"/>
    <mergeCell ref="E4:E6"/>
    <mergeCell ref="F4:F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I19"/>
  <sheetViews>
    <sheetView workbookViewId="0">
      <selection activeCell="B3" sqref="B3"/>
    </sheetView>
  </sheetViews>
  <sheetFormatPr defaultRowHeight="14.4"/>
  <cols>
    <col min="1" max="1" width="1.109375" customWidth="1"/>
    <col min="2" max="2" width="20.6640625" customWidth="1"/>
    <col min="3" max="3" width="18.6640625" customWidth="1"/>
    <col min="4" max="5" width="11.6640625" customWidth="1"/>
    <col min="6" max="6" width="14.77734375" customWidth="1"/>
    <col min="7" max="7" width="20.664062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79</v>
      </c>
      <c r="C3" s="10"/>
      <c r="D3" s="11"/>
      <c r="E3" s="12"/>
      <c r="F3" s="5"/>
      <c r="G3" s="6"/>
    </row>
    <row r="4" spans="2:7" ht="14.4" customHeight="1">
      <c r="B4" s="127" t="s">
        <v>18</v>
      </c>
      <c r="C4" s="128"/>
      <c r="D4" s="125" t="s">
        <v>2</v>
      </c>
      <c r="E4" s="141" t="s">
        <v>2</v>
      </c>
      <c r="F4" s="138" t="s">
        <v>3</v>
      </c>
      <c r="G4" s="122" t="s">
        <v>76</v>
      </c>
    </row>
    <row r="5" spans="2:7" ht="14.4" customHeight="1">
      <c r="B5" s="129"/>
      <c r="C5" s="130"/>
      <c r="D5" s="125"/>
      <c r="E5" s="141"/>
      <c r="F5" s="139"/>
      <c r="G5" s="122"/>
    </row>
    <row r="6" spans="2:7" ht="55.2" customHeight="1">
      <c r="B6" s="13" t="s">
        <v>4</v>
      </c>
      <c r="C6" s="13" t="s">
        <v>5</v>
      </c>
      <c r="D6" s="126"/>
      <c r="E6" s="141"/>
      <c r="F6" s="140"/>
      <c r="G6" s="122"/>
    </row>
    <row r="7" spans="2:7" ht="24" customHeight="1">
      <c r="B7" s="51"/>
      <c r="C7" s="51"/>
      <c r="D7" s="52" t="s">
        <v>6</v>
      </c>
      <c r="E7" s="53" t="s">
        <v>7</v>
      </c>
      <c r="F7" s="53" t="s">
        <v>7</v>
      </c>
      <c r="G7" s="54" t="s">
        <v>7</v>
      </c>
    </row>
    <row r="8" spans="2:7" ht="6" customHeight="1">
      <c r="B8" s="55"/>
      <c r="C8" s="56"/>
      <c r="D8" s="57"/>
      <c r="E8" s="58"/>
      <c r="F8" s="58"/>
      <c r="G8" s="59"/>
    </row>
    <row r="9" spans="2:7" ht="24" customHeight="1">
      <c r="B9" s="80" t="s">
        <v>64</v>
      </c>
      <c r="C9" s="42" t="s">
        <v>65</v>
      </c>
      <c r="D9" s="95">
        <v>0</v>
      </c>
      <c r="E9" s="96">
        <f t="shared" ref="E9:E12" si="0">SUM(D9)</f>
        <v>0</v>
      </c>
      <c r="F9" s="91">
        <v>3155</v>
      </c>
      <c r="G9" s="85">
        <f>E9+F9</f>
        <v>3155</v>
      </c>
    </row>
    <row r="10" spans="2:7" ht="24" customHeight="1">
      <c r="B10" s="80"/>
      <c r="C10" s="42" t="s">
        <v>66</v>
      </c>
      <c r="D10" s="95">
        <v>0</v>
      </c>
      <c r="E10" s="96">
        <f t="shared" si="0"/>
        <v>0</v>
      </c>
      <c r="F10" s="91">
        <v>4095</v>
      </c>
      <c r="G10" s="85">
        <f t="shared" ref="G10:G11" si="1">E10+F10</f>
        <v>4095</v>
      </c>
    </row>
    <row r="11" spans="2:7" ht="24" customHeight="1">
      <c r="B11" s="80"/>
      <c r="C11" s="42" t="s">
        <v>67</v>
      </c>
      <c r="D11" s="95">
        <v>0</v>
      </c>
      <c r="E11" s="96">
        <f t="shared" si="0"/>
        <v>0</v>
      </c>
      <c r="F11" s="91">
        <v>16594</v>
      </c>
      <c r="G11" s="85">
        <f t="shared" si="1"/>
        <v>16594</v>
      </c>
    </row>
    <row r="12" spans="2:7" ht="24" customHeight="1" thickBot="1">
      <c r="B12" s="19" t="s">
        <v>8</v>
      </c>
      <c r="C12" s="20"/>
      <c r="D12" s="98">
        <f>SUM(D9:D11)</f>
        <v>0</v>
      </c>
      <c r="E12" s="97">
        <f t="shared" si="0"/>
        <v>0</v>
      </c>
      <c r="F12" s="103">
        <f>SUM(F9:F11)</f>
        <v>23844</v>
      </c>
      <c r="G12" s="86">
        <f>SUM(G9:G11)</f>
        <v>23844</v>
      </c>
    </row>
    <row r="13" spans="2:7" ht="36" customHeight="1">
      <c r="B13" s="67" t="s">
        <v>9</v>
      </c>
      <c r="C13" s="123">
        <f>G12</f>
        <v>23844</v>
      </c>
      <c r="D13" s="124"/>
      <c r="E13" s="124"/>
      <c r="F13" s="68" t="s">
        <v>7</v>
      </c>
      <c r="G13" s="69"/>
    </row>
    <row r="14" spans="2:7" ht="6" customHeight="1">
      <c r="B14" s="36"/>
      <c r="C14" s="37"/>
      <c r="D14" s="38"/>
      <c r="E14" s="27"/>
      <c r="F14" s="27"/>
      <c r="G14" s="39"/>
    </row>
    <row r="15" spans="2:7" ht="17.399999999999999" customHeight="1">
      <c r="B15" s="30" t="s">
        <v>10</v>
      </c>
      <c r="C15" s="31"/>
      <c r="D15" s="70"/>
      <c r="E15" s="33"/>
      <c r="F15" s="34"/>
      <c r="G15" s="35"/>
    </row>
    <row r="16" spans="2:7" ht="17.399999999999999">
      <c r="B16" s="30" t="s">
        <v>11</v>
      </c>
      <c r="C16" s="31"/>
      <c r="D16" s="70"/>
      <c r="E16" s="33"/>
      <c r="F16" s="34"/>
      <c r="G16" s="35"/>
    </row>
    <row r="17" spans="2:9" ht="17.399999999999999" customHeight="1">
      <c r="B17" s="131" t="s">
        <v>77</v>
      </c>
      <c r="C17" s="131"/>
      <c r="D17" s="131"/>
      <c r="E17" s="131"/>
      <c r="F17" s="131"/>
      <c r="G17" s="131"/>
      <c r="H17" s="131"/>
      <c r="I17" s="131"/>
    </row>
    <row r="18" spans="2:9" ht="6" customHeight="1">
      <c r="B18" s="36"/>
      <c r="C18" s="37"/>
      <c r="D18" s="38"/>
      <c r="E18" s="27"/>
      <c r="F18" s="27"/>
      <c r="G18" s="39"/>
    </row>
    <row r="19" spans="2:9" ht="18">
      <c r="B19" s="36"/>
      <c r="C19" s="37"/>
      <c r="D19" s="38"/>
      <c r="E19" s="27"/>
      <c r="F19" s="71" t="s">
        <v>12</v>
      </c>
      <c r="G19" s="39"/>
    </row>
  </sheetData>
  <mergeCells count="7">
    <mergeCell ref="B17:I17"/>
    <mergeCell ref="G4:G6"/>
    <mergeCell ref="C13:E13"/>
    <mergeCell ref="B4:C5"/>
    <mergeCell ref="D4:D6"/>
    <mergeCell ref="E4:E6"/>
    <mergeCell ref="F4:F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I21"/>
  <sheetViews>
    <sheetView tabSelected="1" topLeftCell="A13" workbookViewId="0">
      <selection activeCell="B22" sqref="B22"/>
    </sheetView>
  </sheetViews>
  <sheetFormatPr defaultRowHeight="14.4"/>
  <cols>
    <col min="1" max="1" width="1" customWidth="1"/>
    <col min="2" max="2" width="20.6640625" customWidth="1"/>
    <col min="3" max="3" width="18.6640625" customWidth="1"/>
    <col min="4" max="5" width="11.6640625" customWidth="1"/>
    <col min="6" max="6" width="14.77734375" customWidth="1"/>
    <col min="7" max="7" width="20.664062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79</v>
      </c>
      <c r="C3" s="10"/>
      <c r="D3" s="11"/>
      <c r="E3" s="12"/>
      <c r="F3" s="5"/>
      <c r="G3" s="6"/>
    </row>
    <row r="4" spans="2:7" ht="14.4" customHeight="1">
      <c r="B4" s="127" t="s">
        <v>18</v>
      </c>
      <c r="C4" s="128"/>
      <c r="D4" s="125" t="s">
        <v>2</v>
      </c>
      <c r="E4" s="141" t="s">
        <v>2</v>
      </c>
      <c r="F4" s="138" t="s">
        <v>3</v>
      </c>
      <c r="G4" s="122" t="s">
        <v>76</v>
      </c>
    </row>
    <row r="5" spans="2:7">
      <c r="B5" s="129"/>
      <c r="C5" s="130"/>
      <c r="D5" s="125"/>
      <c r="E5" s="141"/>
      <c r="F5" s="139"/>
      <c r="G5" s="122"/>
    </row>
    <row r="6" spans="2:7" ht="55.2" customHeight="1">
      <c r="B6" s="13" t="s">
        <v>4</v>
      </c>
      <c r="C6" s="13" t="s">
        <v>5</v>
      </c>
      <c r="D6" s="126"/>
      <c r="E6" s="141"/>
      <c r="F6" s="140"/>
      <c r="G6" s="122"/>
    </row>
    <row r="7" spans="2:7" ht="22.95" customHeight="1">
      <c r="B7" s="51"/>
      <c r="C7" s="51"/>
      <c r="D7" s="52" t="s">
        <v>6</v>
      </c>
      <c r="E7" s="53" t="s">
        <v>7</v>
      </c>
      <c r="F7" s="53" t="s">
        <v>7</v>
      </c>
      <c r="G7" s="54" t="s">
        <v>7</v>
      </c>
    </row>
    <row r="8" spans="2:7" ht="6" customHeight="1">
      <c r="B8" s="55"/>
      <c r="C8" s="56"/>
      <c r="D8" s="57">
        <v>5.67</v>
      </c>
      <c r="E8" s="58"/>
      <c r="F8" s="58"/>
      <c r="G8" s="59"/>
    </row>
    <row r="9" spans="2:7" ht="22.95" customHeight="1">
      <c r="B9" s="80" t="s">
        <v>68</v>
      </c>
      <c r="C9" s="61" t="s">
        <v>69</v>
      </c>
      <c r="D9" s="99">
        <v>0</v>
      </c>
      <c r="E9" s="96">
        <f t="shared" ref="E9:E14" si="0">SUM(D9)</f>
        <v>0</v>
      </c>
      <c r="F9" s="75">
        <v>5060</v>
      </c>
      <c r="G9" s="94">
        <f>E9+F9</f>
        <v>5060</v>
      </c>
    </row>
    <row r="10" spans="2:7" ht="22.95" customHeight="1">
      <c r="B10" s="80"/>
      <c r="C10" s="42" t="s">
        <v>70</v>
      </c>
      <c r="D10" s="95">
        <v>0</v>
      </c>
      <c r="E10" s="96">
        <f t="shared" si="0"/>
        <v>0</v>
      </c>
      <c r="F10" s="75">
        <v>6840</v>
      </c>
      <c r="G10" s="94">
        <f t="shared" ref="G10:G13" si="1">E10+F10</f>
        <v>6840</v>
      </c>
    </row>
    <row r="11" spans="2:7" ht="22.95" customHeight="1">
      <c r="B11" s="80"/>
      <c r="C11" s="42" t="s">
        <v>71</v>
      </c>
      <c r="D11" s="95">
        <v>0</v>
      </c>
      <c r="E11" s="96">
        <f t="shared" si="0"/>
        <v>0</v>
      </c>
      <c r="F11" s="75">
        <v>6840</v>
      </c>
      <c r="G11" s="94">
        <f t="shared" si="1"/>
        <v>6840</v>
      </c>
    </row>
    <row r="12" spans="2:7" ht="22.95" customHeight="1">
      <c r="B12" s="80"/>
      <c r="C12" s="42" t="s">
        <v>72</v>
      </c>
      <c r="D12" s="95">
        <v>0</v>
      </c>
      <c r="E12" s="96">
        <f t="shared" si="0"/>
        <v>0</v>
      </c>
      <c r="F12" s="75">
        <v>5060</v>
      </c>
      <c r="G12" s="94">
        <f t="shared" si="1"/>
        <v>5060</v>
      </c>
    </row>
    <row r="13" spans="2:7" ht="22.95" customHeight="1">
      <c r="B13" s="80"/>
      <c r="C13" s="42" t="s">
        <v>73</v>
      </c>
      <c r="D13" s="95">
        <v>0</v>
      </c>
      <c r="E13" s="96">
        <f t="shared" si="0"/>
        <v>0</v>
      </c>
      <c r="F13" s="75">
        <v>6840</v>
      </c>
      <c r="G13" s="94">
        <f t="shared" si="1"/>
        <v>6840</v>
      </c>
    </row>
    <row r="14" spans="2:7" ht="22.95" customHeight="1" thickBot="1">
      <c r="B14" s="19" t="s">
        <v>8</v>
      </c>
      <c r="C14" s="20"/>
      <c r="D14" s="98">
        <f>SUM(D9:D13)</f>
        <v>0</v>
      </c>
      <c r="E14" s="97">
        <f t="shared" si="0"/>
        <v>0</v>
      </c>
      <c r="F14" s="103">
        <f>SUM(F9:F13)</f>
        <v>30640</v>
      </c>
      <c r="G14" s="86">
        <f>SUM(G9:G13)</f>
        <v>30640</v>
      </c>
    </row>
    <row r="15" spans="2:7" ht="36" customHeight="1">
      <c r="B15" s="117" t="s">
        <v>9</v>
      </c>
      <c r="C15" s="145">
        <f>G14</f>
        <v>30640</v>
      </c>
      <c r="D15" s="146"/>
      <c r="E15" s="146"/>
      <c r="F15" s="118" t="s">
        <v>7</v>
      </c>
      <c r="G15" s="119"/>
    </row>
    <row r="16" spans="2:7" ht="6" customHeight="1">
      <c r="B16" s="36"/>
      <c r="C16" s="37"/>
      <c r="D16" s="38"/>
      <c r="E16" s="27"/>
      <c r="F16" s="27"/>
      <c r="G16" s="39"/>
    </row>
    <row r="17" spans="2:9" ht="17.399999999999999">
      <c r="B17" s="30" t="s">
        <v>10</v>
      </c>
      <c r="C17" s="31"/>
      <c r="D17" s="70"/>
      <c r="E17" s="33"/>
      <c r="F17" s="34"/>
      <c r="G17" s="35"/>
    </row>
    <row r="18" spans="2:9" ht="17.399999999999999">
      <c r="B18" s="30" t="s">
        <v>11</v>
      </c>
      <c r="C18" s="31"/>
      <c r="D18" s="70"/>
      <c r="E18" s="33"/>
      <c r="F18" s="34"/>
      <c r="G18" s="35"/>
    </row>
    <row r="19" spans="2:9" ht="17.399999999999999" customHeight="1">
      <c r="B19" s="131" t="s">
        <v>77</v>
      </c>
      <c r="C19" s="131"/>
      <c r="D19" s="131"/>
      <c r="E19" s="131"/>
      <c r="F19" s="131"/>
      <c r="G19" s="131"/>
      <c r="H19" s="131"/>
      <c r="I19" s="131"/>
    </row>
    <row r="20" spans="2:9" ht="6" customHeight="1">
      <c r="B20" s="36"/>
      <c r="C20" s="37"/>
      <c r="D20" s="38"/>
      <c r="E20" s="27"/>
      <c r="F20" s="27"/>
      <c r="G20" s="39"/>
    </row>
    <row r="21" spans="2:9" ht="18">
      <c r="B21" s="36"/>
      <c r="C21" s="37"/>
      <c r="D21" s="38"/>
      <c r="E21" s="27"/>
      <c r="F21" s="71" t="s">
        <v>12</v>
      </c>
      <c r="G21" s="39"/>
    </row>
  </sheetData>
  <mergeCells count="7">
    <mergeCell ref="B19:I19"/>
    <mergeCell ref="G4:G6"/>
    <mergeCell ref="C15:E15"/>
    <mergeCell ref="B4:C5"/>
    <mergeCell ref="D4:D6"/>
    <mergeCell ref="E4:E6"/>
    <mergeCell ref="F4:F6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берізка</vt:lpstr>
      <vt:lpstr>троянда 1</vt:lpstr>
      <vt:lpstr>чайка</vt:lpstr>
      <vt:lpstr>радуга 2</vt:lpstr>
      <vt:lpstr>ремонтник</vt:lpstr>
      <vt:lpstr>джерело</vt:lpstr>
      <vt:lpstr>бджілка</vt:lpstr>
      <vt:lpstr>дружне</vt:lpstr>
      <vt:lpstr>приозерний</vt:lpstr>
      <vt:lpstr>берізка!Область_печати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2024-12-27T10:56:28Z</dcterms:modified>
</cp:coreProperties>
</file>